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5200" windowHeight="10410"/>
  </bookViews>
  <sheets>
    <sheet name="Chiusura di cassa" sheetId="7" r:id="rId1"/>
    <sheet name="Dettaglio Scontrini" sheetId="8" r:id="rId2"/>
    <sheet name="Chiusura Terminale Bancario" sheetId="9" r:id="rId3"/>
    <sheet name="Chiusura Stampante Fiscale" sheetId="10" r:id="rId4"/>
  </sheets>
  <definedNames>
    <definedName name="Banconote">'Chiusura di cassa'!$L$9:$Q$9</definedName>
    <definedName name="Economico">'Chiusura di cassa'!$G$11:$G$16</definedName>
    <definedName name="Finanziario">'Chiusura di cassa'!$G$17:$G$20</definedName>
    <definedName name="Monete">'Chiusura di cassa'!$L$6:$S$6</definedName>
    <definedName name="MotivoDifferenza">'Chiusura di cassa'!$L$19</definedName>
    <definedName name="Tender">'Chiusura di cassa'!$G$18:$G$26,'Chiusura di cassa'!$G$28</definedName>
  </definedNames>
  <calcPr calcId="125725"/>
</workbook>
</file>

<file path=xl/calcChain.xml><?xml version="1.0" encoding="utf-8"?>
<calcChain xmlns="http://schemas.openxmlformats.org/spreadsheetml/2006/main">
  <c r="G27" i="7"/>
  <c r="S15"/>
  <c r="S11"/>
  <c r="S13"/>
  <c r="G3"/>
  <c r="G12"/>
  <c r="E19"/>
  <c r="G34" l="1"/>
  <c r="G33"/>
  <c r="T6" l="1"/>
  <c r="G26" l="1"/>
  <c r="G25"/>
  <c r="G24"/>
  <c r="G23"/>
  <c r="G22"/>
  <c r="G21"/>
  <c r="G20"/>
  <c r="G13"/>
  <c r="G11"/>
  <c r="G41"/>
  <c r="G40"/>
  <c r="G39"/>
  <c r="G38"/>
  <c r="G37"/>
  <c r="G36"/>
  <c r="G35"/>
  <c r="G31"/>
  <c r="G30"/>
  <c r="G32"/>
  <c r="G7"/>
  <c r="G6"/>
  <c r="G5"/>
  <c r="G4"/>
  <c r="T9"/>
  <c r="F2" i="8"/>
  <c r="G9" i="7"/>
  <c r="G8"/>
  <c r="G2" i="8"/>
  <c r="H2"/>
  <c r="I2"/>
  <c r="J2"/>
  <c r="K2"/>
  <c r="L2"/>
  <c r="M2"/>
  <c r="N2"/>
  <c r="O2"/>
  <c r="P2"/>
  <c r="Q2"/>
  <c r="R2"/>
  <c r="G29" i="7" l="1"/>
  <c r="G19"/>
  <c r="H8"/>
  <c r="G28"/>
  <c r="G18"/>
  <c r="G14"/>
  <c r="G17" l="1"/>
  <c r="G16"/>
  <c r="G10" s="1"/>
  <c r="H14" l="1"/>
</calcChain>
</file>

<file path=xl/comments1.xml><?xml version="1.0" encoding="utf-8"?>
<comments xmlns="http://schemas.openxmlformats.org/spreadsheetml/2006/main">
  <authors>
    <author>Home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#STORE</t>
        </r>
      </text>
    </comment>
    <comment ref="E1" authorId="0">
      <text>
        <r>
          <rPr>
            <b/>
            <sz val="9"/>
            <color indexed="81"/>
            <rFont val="Tahoma"/>
            <charset val="1"/>
          </rPr>
          <t>#CASHREGISTER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#DATE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#CASHIER</t>
        </r>
      </text>
    </comment>
    <comment ref="A2" authorId="0">
      <text>
        <r>
          <rPr>
            <sz val="9"/>
            <color indexed="81"/>
            <rFont val="Tahoma"/>
            <family val="2"/>
          </rPr>
          <t>#GROUP</t>
        </r>
      </text>
    </comment>
    <comment ref="B2" authorId="0">
      <text>
        <r>
          <rPr>
            <sz val="9"/>
            <color indexed="81"/>
            <rFont val="Tahoma"/>
            <family val="2"/>
          </rPr>
          <t>#CODE</t>
        </r>
      </text>
    </comment>
    <comment ref="D2" authorId="0">
      <text>
        <r>
          <rPr>
            <b/>
            <sz val="9"/>
            <color indexed="81"/>
            <rFont val="Tahoma"/>
            <family val="2"/>
          </rPr>
          <t>#DESCRIPTION</t>
        </r>
      </text>
    </comment>
    <comment ref="E2" authorId="0">
      <text>
        <r>
          <rPr>
            <strike/>
            <sz val="9"/>
            <color indexed="81"/>
            <rFont val="Tahoma"/>
            <family val="2"/>
          </rPr>
          <t>#</t>
        </r>
        <r>
          <rPr>
            <sz val="9"/>
            <color indexed="81"/>
            <rFont val="Tahoma"/>
            <family val="2"/>
          </rPr>
          <t>PC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>#MF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#RILEVATO</t>
        </r>
      </text>
    </comment>
    <comment ref="D5" authorId="0">
      <text>
        <r>
          <rPr>
            <b/>
            <sz val="9"/>
            <color indexed="81"/>
            <rFont val="Tahoma"/>
            <family val="2"/>
          </rPr>
          <t>#CASHINOPERATION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#CASHOUTOPERATION</t>
        </r>
      </text>
    </comment>
    <comment ref="S11" authorId="0">
      <text>
        <r>
          <rPr>
            <b/>
            <sz val="9"/>
            <color indexed="81"/>
            <rFont val="Tahoma"/>
            <family val="2"/>
          </rPr>
          <t>#CASHINDRAWER</t>
        </r>
      </text>
    </comment>
    <comment ref="S13" authorId="0">
      <text>
        <r>
          <rPr>
            <b/>
            <sz val="9"/>
            <color indexed="81"/>
            <rFont val="Tahoma"/>
            <family val="2"/>
          </rPr>
          <t>#CASHPC</t>
        </r>
      </text>
    </comment>
    <comment ref="S15" authorId="0">
      <text>
        <r>
          <rPr>
            <b/>
            <sz val="9"/>
            <color indexed="81"/>
            <rFont val="Tahoma"/>
            <family val="2"/>
          </rPr>
          <t>#CASHDIFFVALUE</t>
        </r>
      </text>
    </comment>
    <comment ref="L19" authorId="0">
      <text>
        <r>
          <rPr>
            <b/>
            <sz val="9"/>
            <color indexed="81"/>
            <rFont val="Tahoma"/>
            <family val="2"/>
          </rPr>
          <t>#CASHDIFFREASON</t>
        </r>
      </text>
    </comment>
    <comment ref="G27" authorId="0">
      <text>
        <r>
          <rPr>
            <b/>
            <sz val="9"/>
            <color indexed="81"/>
            <rFont val="Tahoma"/>
            <family val="2"/>
          </rPr>
          <t>#DIFFSOLDCASHED</t>
        </r>
      </text>
    </comment>
  </commentList>
</comments>
</file>

<file path=xl/comments2.xml><?xml version="1.0" encoding="utf-8"?>
<comments xmlns="http://schemas.openxmlformats.org/spreadsheetml/2006/main">
  <authors>
    <author>Home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#STORECODE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#CASHREGISTER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#RECEIPTNR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#CREATETIME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#RECEIPTTYPE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#TOTAL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#CASH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#CHECK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#EP1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#BR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#BT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#CR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#BP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#GIFT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#TICKET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#MANCARTAC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#MANBANCOM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#ADVANCE</t>
        </r>
      </text>
    </comment>
    <comment ref="S1" authorId="0">
      <text>
        <r>
          <rPr>
            <b/>
            <sz val="9"/>
            <color indexed="81"/>
            <rFont val="Tahoma"/>
            <family val="2"/>
          </rPr>
          <t>#SUBTENDERNAME</t>
        </r>
      </text>
    </comment>
  </commentList>
</comments>
</file>

<file path=xl/sharedStrings.xml><?xml version="1.0" encoding="utf-8"?>
<sst xmlns="http://schemas.openxmlformats.org/spreadsheetml/2006/main" count="131" uniqueCount="97">
  <si>
    <t>Fondo Cassa</t>
  </si>
  <si>
    <t>Rilevato</t>
  </si>
  <si>
    <t>Buoni Reso Emessi</t>
  </si>
  <si>
    <t>Descrizione</t>
  </si>
  <si>
    <t>MM</t>
  </si>
  <si>
    <t>Bonifico</t>
  </si>
  <si>
    <t>Codice</t>
  </si>
  <si>
    <t>BP</t>
  </si>
  <si>
    <t>Assegni</t>
  </si>
  <si>
    <t>Ticket</t>
  </si>
  <si>
    <t>MOV</t>
  </si>
  <si>
    <t>VAT1</t>
  </si>
  <si>
    <t>RP</t>
  </si>
  <si>
    <t>CHIN</t>
  </si>
  <si>
    <t>CHOUT</t>
  </si>
  <si>
    <t>ODC</t>
  </si>
  <si>
    <t>CN1</t>
  </si>
  <si>
    <t>Gift Card Vendute</t>
  </si>
  <si>
    <t>GIFTISSUE</t>
  </si>
  <si>
    <t>CASH</t>
  </si>
  <si>
    <t>CC1</t>
  </si>
  <si>
    <t>DC1</t>
  </si>
  <si>
    <t>CCOFF</t>
  </si>
  <si>
    <t>DCOFF</t>
  </si>
  <si>
    <t>BRRED</t>
  </si>
  <si>
    <t>Buoni di reso utilizzati</t>
  </si>
  <si>
    <t>Bancomat manuale</t>
  </si>
  <si>
    <t>Carta di credito manuale</t>
  </si>
  <si>
    <t>Vendite in contante</t>
  </si>
  <si>
    <t>Buoni Promozionali</t>
  </si>
  <si>
    <t>BT</t>
  </si>
  <si>
    <t>CR</t>
  </si>
  <si>
    <t>Finanziamento</t>
  </si>
  <si>
    <t>GIFT</t>
  </si>
  <si>
    <t>Gift card</t>
  </si>
  <si>
    <t>TICKET</t>
  </si>
  <si>
    <t>BRISSUE</t>
  </si>
  <si>
    <t>Differenza</t>
  </si>
  <si>
    <t>Nel cassetto</t>
  </si>
  <si>
    <t>Teorico PC</t>
  </si>
  <si>
    <t>Check</t>
  </si>
  <si>
    <t>PC</t>
  </si>
  <si>
    <t>CC01</t>
  </si>
  <si>
    <t>CC02</t>
  </si>
  <si>
    <t>CC03</t>
  </si>
  <si>
    <t>CC05</t>
  </si>
  <si>
    <t>CC06</t>
  </si>
  <si>
    <t>CC07</t>
  </si>
  <si>
    <t>CC08</t>
  </si>
  <si>
    <t>CC09</t>
  </si>
  <si>
    <t>VISA</t>
  </si>
  <si>
    <t>MASTERCARD</t>
  </si>
  <si>
    <t>MAESTRO</t>
  </si>
  <si>
    <t>MONETA MC</t>
  </si>
  <si>
    <t>UBI BRE</t>
  </si>
  <si>
    <t>AMEX</t>
  </si>
  <si>
    <t>AMERICAN EXPRESS</t>
  </si>
  <si>
    <t>ICCREA</t>
  </si>
  <si>
    <t>MOTIVO DIFFERENZE:</t>
  </si>
  <si>
    <t>SLSFIN</t>
  </si>
  <si>
    <t>ALTRO</t>
  </si>
  <si>
    <t>Store Code</t>
  </si>
  <si>
    <t>Cassa</t>
  </si>
  <si>
    <t>Scontrino</t>
  </si>
  <si>
    <t>Data e ora</t>
  </si>
  <si>
    <t>Tipo E/C/F</t>
  </si>
  <si>
    <t>Totale</t>
  </si>
  <si>
    <t>Contante</t>
  </si>
  <si>
    <t>Assegno</t>
  </si>
  <si>
    <t>Elettronico</t>
  </si>
  <si>
    <t>Buono Reso</t>
  </si>
  <si>
    <t>Buoni Promo</t>
  </si>
  <si>
    <t>Gift Card</t>
  </si>
  <si>
    <t>Carta di Credito Man</t>
  </si>
  <si>
    <t>Bancomat Man</t>
  </si>
  <si>
    <t>Caparra</t>
  </si>
  <si>
    <t>Sub Tender Elettronico</t>
  </si>
  <si>
    <t>EXP</t>
  </si>
  <si>
    <t>OTHIN</t>
  </si>
  <si>
    <t>OTHOUT</t>
  </si>
  <si>
    <t>Spese Contante</t>
  </si>
  <si>
    <t>Varie Entrate Contante</t>
  </si>
  <si>
    <t>Varie Uscite Contante</t>
  </si>
  <si>
    <t>TOTALE</t>
  </si>
  <si>
    <t>MOVIMENTAZIONE DENARO</t>
  </si>
  <si>
    <t>VENDUTO</t>
  </si>
  <si>
    <t>INCASSATO</t>
  </si>
  <si>
    <t>DIFFERENZA VENDUTO / INCASSATO</t>
  </si>
  <si>
    <t>Versamenti</t>
  </si>
  <si>
    <t>VAT4</t>
  </si>
  <si>
    <t>CN4</t>
  </si>
  <si>
    <t>DETTAGLIO ELETTRONICO</t>
  </si>
  <si>
    <t xml:space="preserve">BANCOMAT </t>
  </si>
  <si>
    <t>CONTEGGIO CONTANTE NEL CASSETTO</t>
  </si>
  <si>
    <t>MF/ POS</t>
  </si>
  <si>
    <t>Prelievi</t>
  </si>
  <si>
    <t>CONFRONTO FRA CONTANTE TEORICO / RILEVATO</t>
  </si>
</sst>
</file>

<file path=xl/styles.xml><?xml version="1.0" encoding="utf-8"?>
<styleSheet xmlns="http://schemas.openxmlformats.org/spreadsheetml/2006/main">
  <numFmts count="4">
    <numFmt numFmtId="164" formatCode="_-* #,##0.00_-;\-* #,##0.00_-;_-* &quot;-&quot;??_-;_-@_-"/>
    <numFmt numFmtId="165" formatCode="#,##0.00_ ;[Red]\-#,##0.00\ "/>
    <numFmt numFmtId="166" formatCode="_-* #,##0.00\ [$€-1]_-;\-* #,##0.00\ [$€-1]_-;_-* &quot;-&quot;??\ [$€-1]_-;_-@_-"/>
    <numFmt numFmtId="167" formatCode="d/m/yy\ h:mm;@"/>
  </numFmts>
  <fonts count="19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trike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920000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/>
    <xf numFmtId="164" fontId="0" fillId="0" borderId="0" xfId="1" applyFont="1"/>
    <xf numFmtId="0" fontId="4" fillId="3" borderId="0" xfId="0" applyFont="1" applyFill="1"/>
    <xf numFmtId="0" fontId="0" fillId="0" borderId="0" xfId="0" applyBorder="1" applyAlignment="1"/>
    <xf numFmtId="164" fontId="4" fillId="0" borderId="0" xfId="1" applyFont="1" applyFill="1"/>
    <xf numFmtId="164" fontId="5" fillId="0" borderId="0" xfId="0" applyNumberFormat="1" applyFont="1" applyFill="1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164" fontId="0" fillId="0" borderId="0" xfId="1" applyFont="1" applyAlignment="1">
      <alignment vertical="top"/>
    </xf>
    <xf numFmtId="0" fontId="0" fillId="0" borderId="0" xfId="0" applyNumberFormat="1"/>
    <xf numFmtId="0" fontId="0" fillId="0" borderId="0" xfId="1" applyNumberFormat="1" applyFont="1"/>
    <xf numFmtId="164" fontId="1" fillId="0" borderId="0" xfId="1" applyFont="1" applyAlignment="1">
      <alignment vertical="top"/>
    </xf>
    <xf numFmtId="0" fontId="0" fillId="2" borderId="0" xfId="0" applyFill="1" applyAlignment="1" applyProtection="1">
      <alignment horizontal="center"/>
      <protection locked="0"/>
    </xf>
    <xf numFmtId="164" fontId="1" fillId="2" borderId="0" xfId="1" applyFont="1" applyFill="1" applyAlignment="1" applyProtection="1">
      <alignment vertical="top"/>
      <protection locked="0"/>
    </xf>
    <xf numFmtId="0" fontId="7" fillId="0" borderId="0" xfId="0" applyFont="1" applyAlignment="1">
      <alignment wrapText="1"/>
    </xf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4" fillId="0" borderId="0" xfId="1" applyFont="1" applyFill="1" applyAlignment="1">
      <alignment vertical="top"/>
    </xf>
    <xf numFmtId="0" fontId="0" fillId="0" borderId="0" xfId="0" applyBorder="1"/>
    <xf numFmtId="0" fontId="0" fillId="4" borderId="0" xfId="0" applyFill="1"/>
    <xf numFmtId="0" fontId="0" fillId="0" borderId="0" xfId="0" applyAlignment="1">
      <alignment horizontal="left"/>
    </xf>
    <xf numFmtId="0" fontId="0" fillId="0" borderId="0" xfId="0" applyFill="1" applyAlignment="1" applyProtection="1">
      <alignment horizontal="center"/>
      <protection locked="0"/>
    </xf>
    <xf numFmtId="164" fontId="4" fillId="0" borderId="0" xfId="1" applyFont="1" applyFill="1" applyAlignment="1"/>
    <xf numFmtId="0" fontId="0" fillId="0" borderId="0" xfId="0" applyAlignment="1"/>
    <xf numFmtId="164" fontId="1" fillId="0" borderId="0" xfId="1" applyFont="1"/>
    <xf numFmtId="164" fontId="2" fillId="0" borderId="0" xfId="1" applyFont="1" applyAlignment="1">
      <alignment vertical="top"/>
    </xf>
    <xf numFmtId="164" fontId="2" fillId="0" borderId="0" xfId="1" applyFont="1"/>
    <xf numFmtId="165" fontId="3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164" fontId="1" fillId="5" borderId="0" xfId="1" applyFont="1" applyFill="1" applyAlignment="1" applyProtection="1">
      <alignment vertical="top"/>
      <protection locked="0"/>
    </xf>
    <xf numFmtId="0" fontId="0" fillId="0" borderId="0" xfId="0" applyBorder="1" applyAlignment="1">
      <alignment horizontal="left"/>
    </xf>
    <xf numFmtId="0" fontId="15" fillId="8" borderId="0" xfId="0" applyFont="1" applyFill="1" applyAlignment="1"/>
    <xf numFmtId="166" fontId="15" fillId="8" borderId="0" xfId="0" applyNumberFormat="1" applyFont="1" applyFill="1" applyAlignment="1"/>
    <xf numFmtId="0" fontId="15" fillId="9" borderId="0" xfId="0" applyFont="1" applyFill="1" applyAlignment="1"/>
    <xf numFmtId="0" fontId="4" fillId="4" borderId="0" xfId="0" applyFont="1" applyFill="1"/>
    <xf numFmtId="164" fontId="10" fillId="4" borderId="0" xfId="1" applyFont="1" applyFill="1" applyAlignment="1">
      <alignment horizontal="center"/>
    </xf>
    <xf numFmtId="0" fontId="0" fillId="0" borderId="0" xfId="0" applyFill="1"/>
    <xf numFmtId="166" fontId="17" fillId="0" borderId="0" xfId="0" applyNumberFormat="1" applyFont="1" applyFill="1" applyAlignment="1">
      <alignment vertical="center"/>
    </xf>
    <xf numFmtId="0" fontId="0" fillId="4" borderId="0" xfId="0" applyFill="1" applyBorder="1"/>
    <xf numFmtId="0" fontId="0" fillId="4" borderId="0" xfId="0" applyFill="1" applyBorder="1" applyAlignment="1">
      <alignment horizontal="left"/>
    </xf>
    <xf numFmtId="0" fontId="0" fillId="4" borderId="0" xfId="0" applyFill="1" applyBorder="1" applyAlignment="1"/>
    <xf numFmtId="0" fontId="0" fillId="4" borderId="0" xfId="0" applyFill="1" applyAlignment="1">
      <alignment vertical="top"/>
    </xf>
    <xf numFmtId="0" fontId="4" fillId="0" borderId="0" xfId="0" applyFon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164" fontId="0" fillId="0" borderId="0" xfId="1" applyFont="1" applyFill="1"/>
    <xf numFmtId="0" fontId="0" fillId="0" borderId="0" xfId="0" applyFill="1" applyBorder="1"/>
    <xf numFmtId="164" fontId="0" fillId="4" borderId="0" xfId="1" applyFont="1" applyFill="1" applyBorder="1" applyAlignment="1">
      <alignment vertical="top"/>
    </xf>
    <xf numFmtId="164" fontId="0" fillId="4" borderId="0" xfId="1" applyFont="1" applyFill="1" applyBorder="1" applyAlignment="1"/>
    <xf numFmtId="0" fontId="8" fillId="0" borderId="0" xfId="0" applyNumberFormat="1" applyFont="1" applyFill="1" applyBorder="1" applyAlignment="1"/>
    <xf numFmtId="0" fontId="9" fillId="4" borderId="0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164" fontId="1" fillId="0" borderId="0" xfId="1" applyFont="1" applyAlignment="1">
      <alignment vertical="top"/>
    </xf>
    <xf numFmtId="164" fontId="1" fillId="2" borderId="0" xfId="1" applyFont="1" applyFill="1" applyAlignment="1" applyProtection="1">
      <alignment vertical="top"/>
      <protection locked="0"/>
    </xf>
    <xf numFmtId="164" fontId="2" fillId="0" borderId="0" xfId="1" applyFont="1" applyAlignment="1">
      <alignment vertical="top"/>
    </xf>
    <xf numFmtId="0" fontId="0" fillId="5" borderId="0" xfId="0" applyFill="1"/>
    <xf numFmtId="0" fontId="0" fillId="5" borderId="0" xfId="0" applyFill="1" applyBorder="1"/>
    <xf numFmtId="164" fontId="1" fillId="4" borderId="0" xfId="1" applyFont="1" applyFill="1"/>
    <xf numFmtId="164" fontId="2" fillId="4" borderId="0" xfId="1" applyFont="1" applyFill="1"/>
    <xf numFmtId="164" fontId="0" fillId="4" borderId="0" xfId="1" applyFont="1" applyFill="1"/>
    <xf numFmtId="0" fontId="7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 textRotation="90" wrapText="1"/>
    </xf>
    <xf numFmtId="0" fontId="7" fillId="4" borderId="0" xfId="0" applyFont="1" applyFill="1" applyAlignment="1">
      <alignment textRotation="90" wrapText="1"/>
    </xf>
    <xf numFmtId="164" fontId="4" fillId="4" borderId="0" xfId="1" applyFont="1" applyFill="1" applyAlignment="1">
      <alignment horizontal="center"/>
    </xf>
    <xf numFmtId="0" fontId="0" fillId="0" borderId="0" xfId="0" applyAlignment="1">
      <alignment horizontal="right" vertical="top"/>
    </xf>
    <xf numFmtId="166" fontId="15" fillId="8" borderId="0" xfId="0" applyNumberFormat="1" applyFont="1" applyFill="1" applyAlignment="1">
      <alignment horizontal="center" vertical="center"/>
    </xf>
    <xf numFmtId="2" fontId="7" fillId="4" borderId="0" xfId="0" applyNumberFormat="1" applyFont="1" applyFill="1" applyAlignment="1">
      <alignment horizontal="center"/>
    </xf>
    <xf numFmtId="2" fontId="7" fillId="4" borderId="0" xfId="0" applyNumberFormat="1" applyFont="1" applyFill="1" applyAlignment="1">
      <alignment textRotation="90"/>
    </xf>
    <xf numFmtId="2" fontId="7" fillId="4" borderId="0" xfId="0" applyNumberFormat="1" applyFont="1" applyFill="1" applyAlignment="1">
      <alignment textRotation="90" wrapText="1"/>
    </xf>
    <xf numFmtId="2" fontId="14" fillId="8" borderId="0" xfId="0" applyNumberFormat="1" applyFont="1" applyFill="1"/>
    <xf numFmtId="2" fontId="0" fillId="0" borderId="0" xfId="0" applyNumberFormat="1"/>
    <xf numFmtId="167" fontId="7" fillId="4" borderId="0" xfId="0" applyNumberFormat="1" applyFont="1" applyFill="1" applyAlignment="1">
      <alignment horizontal="center"/>
    </xf>
    <xf numFmtId="167" fontId="0" fillId="0" borderId="0" xfId="0" applyNumberFormat="1"/>
    <xf numFmtId="0" fontId="1" fillId="4" borderId="0" xfId="1" applyNumberFormat="1" applyFont="1" applyFill="1" applyBorder="1" applyAlignment="1">
      <alignment vertical="top"/>
    </xf>
    <xf numFmtId="0" fontId="0" fillId="4" borderId="0" xfId="0" applyFill="1"/>
    <xf numFmtId="164" fontId="4" fillId="4" borderId="0" xfId="1" applyFont="1" applyFill="1" applyAlignment="1">
      <alignment horizontal="center"/>
    </xf>
    <xf numFmtId="0" fontId="0" fillId="0" borderId="0" xfId="0" applyFill="1"/>
    <xf numFmtId="0" fontId="10" fillId="4" borderId="0" xfId="0" applyFont="1" applyFill="1"/>
    <xf numFmtId="2" fontId="14" fillId="10" borderId="0" xfId="0" applyNumberFormat="1" applyFont="1" applyFill="1"/>
    <xf numFmtId="14" fontId="1" fillId="4" borderId="0" xfId="1" applyNumberFormat="1" applyFont="1" applyFill="1" applyBorder="1" applyAlignment="1">
      <alignment horizontal="left" vertical="top"/>
    </xf>
    <xf numFmtId="0" fontId="4" fillId="4" borderId="0" xfId="0" applyFont="1" applyFill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15" fillId="7" borderId="0" xfId="0" applyFont="1" applyFill="1" applyAlignment="1">
      <alignment horizontal="center"/>
    </xf>
    <xf numFmtId="0" fontId="10" fillId="0" borderId="9" xfId="0" applyFont="1" applyFill="1" applyBorder="1" applyAlignment="1">
      <alignment horizontal="center" vertical="center"/>
    </xf>
    <xf numFmtId="166" fontId="16" fillId="7" borderId="0" xfId="1" applyNumberFormat="1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alignment horizontal="center" vertical="top" wrapText="1"/>
      <protection locked="0"/>
    </xf>
    <xf numFmtId="0" fontId="0" fillId="2" borderId="3" xfId="0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horizontal="center" vertical="top" wrapText="1"/>
      <protection locked="0"/>
    </xf>
    <xf numFmtId="0" fontId="0" fillId="2" borderId="0" xfId="0" applyFill="1" applyBorder="1" applyAlignment="1" applyProtection="1">
      <alignment horizontal="center" vertical="top" wrapText="1"/>
      <protection locked="0"/>
    </xf>
    <xf numFmtId="0" fontId="0" fillId="2" borderId="5" xfId="0" applyFill="1" applyBorder="1" applyAlignment="1" applyProtection="1">
      <alignment horizontal="center" vertical="top" wrapText="1"/>
      <protection locked="0"/>
    </xf>
    <xf numFmtId="0" fontId="0" fillId="2" borderId="6" xfId="0" applyFill="1" applyBorder="1" applyAlignment="1" applyProtection="1">
      <alignment horizontal="center" vertical="top" wrapText="1"/>
      <protection locked="0"/>
    </xf>
    <xf numFmtId="0" fontId="0" fillId="2" borderId="7" xfId="0" applyFill="1" applyBorder="1" applyAlignment="1" applyProtection="1">
      <alignment horizontal="center" vertical="top" wrapText="1"/>
      <protection locked="0"/>
    </xf>
    <xf numFmtId="0" fontId="0" fillId="2" borderId="8" xfId="0" applyFill="1" applyBorder="1" applyAlignment="1" applyProtection="1">
      <alignment horizontal="center" vertical="top" wrapText="1"/>
      <protection locked="0"/>
    </xf>
    <xf numFmtId="0" fontId="10" fillId="4" borderId="0" xfId="0" applyFont="1" applyFill="1" applyAlignment="1">
      <alignment horizontal="center"/>
    </xf>
    <xf numFmtId="166" fontId="3" fillId="0" borderId="0" xfId="1" applyNumberFormat="1" applyFont="1" applyAlignment="1">
      <alignment horizontal="right"/>
    </xf>
    <xf numFmtId="166" fontId="3" fillId="0" borderId="7" xfId="1" applyNumberFormat="1" applyFont="1" applyBorder="1" applyAlignment="1">
      <alignment horizontal="right"/>
    </xf>
    <xf numFmtId="0" fontId="15" fillId="6" borderId="0" xfId="0" applyFont="1" applyFill="1" applyAlignment="1">
      <alignment horizontal="center"/>
    </xf>
    <xf numFmtId="0" fontId="15" fillId="9" borderId="0" xfId="0" applyFont="1" applyFill="1" applyAlignment="1">
      <alignment horizontal="center"/>
    </xf>
    <xf numFmtId="164" fontId="4" fillId="4" borderId="0" xfId="1" applyFont="1" applyFill="1" applyAlignment="1">
      <alignment horizontal="center"/>
    </xf>
  </cellXfs>
  <cellStyles count="2">
    <cellStyle name="Comma" xfId="1" builtinId="3"/>
    <cellStyle name="Normal" xfId="0" builtinId="0"/>
  </cellStyles>
  <dxfs count="9">
    <dxf>
      <fill>
        <patternFill>
          <bgColor theme="9" tint="0.79998168889431442"/>
        </patternFill>
      </fill>
    </dxf>
    <dxf>
      <fill>
        <patternFill>
          <bgColor rgb="FFF89090"/>
        </patternFill>
      </fill>
    </dxf>
    <dxf>
      <font>
        <color auto="1"/>
      </font>
    </dxf>
    <dxf>
      <font>
        <color rgb="FFFF0000"/>
      </font>
    </dxf>
    <dxf>
      <fill>
        <patternFill>
          <bgColor rgb="FFFF9393"/>
        </patternFill>
      </fill>
    </dxf>
    <dxf>
      <font>
        <color theme="1"/>
      </font>
    </dxf>
    <dxf>
      <font>
        <color theme="1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89090"/>
      <color rgb="FFF77979"/>
      <color rgb="FFF26868"/>
      <color rgb="FFEA8634"/>
      <color rgb="FFE75037"/>
      <color rgb="FF920000"/>
      <color rgb="FFFF939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37119</xdr:colOff>
      <xdr:row>2</xdr:row>
      <xdr:rowOff>82924</xdr:rowOff>
    </xdr:from>
    <xdr:to>
      <xdr:col>11</xdr:col>
      <xdr:colOff>541119</xdr:colOff>
      <xdr:row>4</xdr:row>
      <xdr:rowOff>129865</xdr:rowOff>
    </xdr:to>
    <xdr:pic>
      <xdr:nvPicPr>
        <xdr:cNvPr id="2" name="Immagine 7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575501" y="721659"/>
          <a:ext cx="504000" cy="54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</xdr:col>
      <xdr:colOff>66701</xdr:colOff>
      <xdr:row>2</xdr:row>
      <xdr:rowOff>73397</xdr:rowOff>
    </xdr:from>
    <xdr:to>
      <xdr:col>12</xdr:col>
      <xdr:colOff>570701</xdr:colOff>
      <xdr:row>4</xdr:row>
      <xdr:rowOff>120338</xdr:rowOff>
    </xdr:to>
    <xdr:pic>
      <xdr:nvPicPr>
        <xdr:cNvPr id="3" name="Immagine 8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210201" y="712132"/>
          <a:ext cx="504000" cy="54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58830</xdr:colOff>
      <xdr:row>2</xdr:row>
      <xdr:rowOff>82922</xdr:rowOff>
    </xdr:from>
    <xdr:to>
      <xdr:col>13</xdr:col>
      <xdr:colOff>562830</xdr:colOff>
      <xdr:row>4</xdr:row>
      <xdr:rowOff>129863</xdr:rowOff>
    </xdr:to>
    <xdr:pic>
      <xdr:nvPicPr>
        <xdr:cNvPr id="4" name="Immagine 9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807448" y="721657"/>
          <a:ext cx="504000" cy="54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39781</xdr:colOff>
      <xdr:row>2</xdr:row>
      <xdr:rowOff>82924</xdr:rowOff>
    </xdr:from>
    <xdr:to>
      <xdr:col>14</xdr:col>
      <xdr:colOff>543781</xdr:colOff>
      <xdr:row>4</xdr:row>
      <xdr:rowOff>129865</xdr:rowOff>
    </xdr:to>
    <xdr:pic>
      <xdr:nvPicPr>
        <xdr:cNvPr id="5" name="Immagine 10"/>
        <xdr:cNvPicPr>
          <a:picLocks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93516" y="721659"/>
          <a:ext cx="504000" cy="54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</xdr:col>
      <xdr:colOff>72585</xdr:colOff>
      <xdr:row>2</xdr:row>
      <xdr:rowOff>67852</xdr:rowOff>
    </xdr:from>
    <xdr:to>
      <xdr:col>15</xdr:col>
      <xdr:colOff>576585</xdr:colOff>
      <xdr:row>4</xdr:row>
      <xdr:rowOff>133843</xdr:rowOff>
    </xdr:to>
    <xdr:pic>
      <xdr:nvPicPr>
        <xdr:cNvPr id="6" name="Immagine 11"/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031438" y="706587"/>
          <a:ext cx="504000" cy="559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</xdr:col>
      <xdr:colOff>68356</xdr:colOff>
      <xdr:row>2</xdr:row>
      <xdr:rowOff>73398</xdr:rowOff>
    </xdr:from>
    <xdr:to>
      <xdr:col>16</xdr:col>
      <xdr:colOff>572356</xdr:colOff>
      <xdr:row>4</xdr:row>
      <xdr:rowOff>120339</xdr:rowOff>
    </xdr:to>
    <xdr:pic>
      <xdr:nvPicPr>
        <xdr:cNvPr id="7" name="Immagine 12"/>
        <xdr:cNvPicPr>
          <a:picLocks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32327" y="712133"/>
          <a:ext cx="504000" cy="54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12</xdr:col>
      <xdr:colOff>28576</xdr:colOff>
      <xdr:row>6</xdr:row>
      <xdr:rowOff>19049</xdr:rowOff>
    </xdr:from>
    <xdr:to>
      <xdr:col>13</xdr:col>
      <xdr:colOff>30976</xdr:colOff>
      <xdr:row>7</xdr:row>
      <xdr:rowOff>179294</xdr:rowOff>
    </xdr:to>
    <xdr:pic>
      <xdr:nvPicPr>
        <xdr:cNvPr id="8" name="Immagine 2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340164" y="1554255"/>
          <a:ext cx="607518" cy="37315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28575</xdr:colOff>
      <xdr:row>6</xdr:row>
      <xdr:rowOff>9524</xdr:rowOff>
    </xdr:from>
    <xdr:to>
      <xdr:col>14</xdr:col>
      <xdr:colOff>30975</xdr:colOff>
      <xdr:row>7</xdr:row>
      <xdr:rowOff>179024</xdr:rowOff>
    </xdr:to>
    <xdr:pic>
      <xdr:nvPicPr>
        <xdr:cNvPr id="9" name="Immagine 3"/>
        <xdr:cNvPicPr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72500" y="1333499"/>
          <a:ext cx="612000" cy="36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9525</xdr:colOff>
      <xdr:row>6</xdr:row>
      <xdr:rowOff>9525</xdr:rowOff>
    </xdr:from>
    <xdr:to>
      <xdr:col>15</xdr:col>
      <xdr:colOff>11925</xdr:colOff>
      <xdr:row>7</xdr:row>
      <xdr:rowOff>179025</xdr:rowOff>
    </xdr:to>
    <xdr:pic>
      <xdr:nvPicPr>
        <xdr:cNvPr id="10" name="Immagine 4"/>
        <xdr:cNvPicPr>
          <a:picLocks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163050" y="1333500"/>
          <a:ext cx="612000" cy="36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15</xdr:col>
      <xdr:colOff>28575</xdr:colOff>
      <xdr:row>6</xdr:row>
      <xdr:rowOff>19050</xdr:rowOff>
    </xdr:from>
    <xdr:to>
      <xdr:col>16</xdr:col>
      <xdr:colOff>30975</xdr:colOff>
      <xdr:row>7</xdr:row>
      <xdr:rowOff>188550</xdr:rowOff>
    </xdr:to>
    <xdr:pic>
      <xdr:nvPicPr>
        <xdr:cNvPr id="11" name="Immagine 5"/>
        <xdr:cNvPicPr>
          <a:picLocks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91700" y="1343025"/>
          <a:ext cx="612000" cy="36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16</xdr:col>
      <xdr:colOff>19049</xdr:colOff>
      <xdr:row>6</xdr:row>
      <xdr:rowOff>9525</xdr:rowOff>
    </xdr:from>
    <xdr:to>
      <xdr:col>17</xdr:col>
      <xdr:colOff>21449</xdr:colOff>
      <xdr:row>7</xdr:row>
      <xdr:rowOff>179025</xdr:rowOff>
    </xdr:to>
    <xdr:pic>
      <xdr:nvPicPr>
        <xdr:cNvPr id="12" name="Immagine 6"/>
        <xdr:cNvPicPr>
          <a:picLocks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751108" y="1544731"/>
          <a:ext cx="607517" cy="38241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17</xdr:col>
      <xdr:colOff>68355</xdr:colOff>
      <xdr:row>2</xdr:row>
      <xdr:rowOff>73398</xdr:rowOff>
    </xdr:from>
    <xdr:to>
      <xdr:col>17</xdr:col>
      <xdr:colOff>572355</xdr:colOff>
      <xdr:row>4</xdr:row>
      <xdr:rowOff>120339</xdr:rowOff>
    </xdr:to>
    <xdr:pic>
      <xdr:nvPicPr>
        <xdr:cNvPr id="13" name="Immagine 13"/>
        <xdr:cNvPicPr>
          <a:picLocks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237443" y="712133"/>
          <a:ext cx="504000" cy="54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18</xdr:col>
      <xdr:colOff>68356</xdr:colOff>
      <xdr:row>2</xdr:row>
      <xdr:rowOff>73397</xdr:rowOff>
    </xdr:from>
    <xdr:to>
      <xdr:col>18</xdr:col>
      <xdr:colOff>572356</xdr:colOff>
      <xdr:row>4</xdr:row>
      <xdr:rowOff>120338</xdr:rowOff>
    </xdr:to>
    <xdr:pic>
      <xdr:nvPicPr>
        <xdr:cNvPr id="14" name="Immagine 14"/>
        <xdr:cNvPicPr>
          <a:picLocks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42562" y="712132"/>
          <a:ext cx="504000" cy="54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11</xdr:col>
      <xdr:colOff>9525</xdr:colOff>
      <xdr:row>6</xdr:row>
      <xdr:rowOff>19049</xdr:rowOff>
    </xdr:from>
    <xdr:to>
      <xdr:col>12</xdr:col>
      <xdr:colOff>11925</xdr:colOff>
      <xdr:row>7</xdr:row>
      <xdr:rowOff>188549</xdr:rowOff>
    </xdr:to>
    <xdr:pic>
      <xdr:nvPicPr>
        <xdr:cNvPr id="15" name="Immagine 1"/>
        <xdr:cNvPicPr>
          <a:picLocks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441701" y="2114549"/>
          <a:ext cx="607518" cy="360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13</xdr:col>
      <xdr:colOff>403409</xdr:colOff>
      <xdr:row>10</xdr:row>
      <xdr:rowOff>11204</xdr:rowOff>
    </xdr:from>
    <xdr:to>
      <xdr:col>14</xdr:col>
      <xdr:colOff>582705</xdr:colOff>
      <xdr:row>12</xdr:row>
      <xdr:rowOff>89646</xdr:rowOff>
    </xdr:to>
    <xdr:pic>
      <xdr:nvPicPr>
        <xdr:cNvPr id="17" name="Picture 16" descr="posJpg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6152027" y="2476498"/>
          <a:ext cx="784414" cy="481854"/>
        </a:xfrm>
        <a:prstGeom prst="rect">
          <a:avLst/>
        </a:prstGeom>
      </xdr:spPr>
    </xdr:pic>
    <xdr:clientData/>
  </xdr:twoCellAnchor>
  <xdr:twoCellAnchor editAs="oneCell">
    <xdr:from>
      <xdr:col>13</xdr:col>
      <xdr:colOff>593912</xdr:colOff>
      <xdr:row>12</xdr:row>
      <xdr:rowOff>33618</xdr:rowOff>
    </xdr:from>
    <xdr:to>
      <xdr:col>14</xdr:col>
      <xdr:colOff>526677</xdr:colOff>
      <xdr:row>15</xdr:row>
      <xdr:rowOff>1</xdr:rowOff>
    </xdr:to>
    <xdr:pic>
      <xdr:nvPicPr>
        <xdr:cNvPr id="18" name="Picture 17" descr="pcIcon.pn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6342530" y="2902324"/>
          <a:ext cx="537883" cy="5378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53"/>
  <sheetViews>
    <sheetView showGridLines="0" showRowColHeaders="0" tabSelected="1" topLeftCell="C1" zoomScale="85" zoomScaleNormal="85" workbookViewId="0">
      <selection activeCell="Z9" sqref="Z9"/>
    </sheetView>
  </sheetViews>
  <sheetFormatPr defaultRowHeight="15"/>
  <cols>
    <col min="1" max="1" width="8.85546875" style="1" hidden="1" customWidth="1"/>
    <col min="2" max="2" width="9.7109375" style="1" hidden="1" customWidth="1"/>
    <col min="3" max="3" width="2.5703125" style="1" customWidth="1"/>
    <col min="4" max="4" width="30.140625" style="1" bestFit="1" customWidth="1"/>
    <col min="5" max="5" width="17.5703125" style="26" customWidth="1"/>
    <col min="6" max="6" width="17.85546875" style="28" customWidth="1"/>
    <col min="7" max="7" width="17.7109375" style="2" customWidth="1"/>
    <col min="8" max="8" width="13.140625" style="1" hidden="1" customWidth="1"/>
    <col min="9" max="9" width="1.28515625" style="1" hidden="1" customWidth="1"/>
    <col min="10" max="10" width="1.85546875" style="38" customWidth="1"/>
    <col min="11" max="11" width="1.28515625" style="1" customWidth="1"/>
    <col min="12" max="19" width="9.140625" style="1"/>
    <col min="20" max="20" width="16.28515625" style="2" customWidth="1"/>
    <col min="21" max="21" width="2.85546875" style="1" customWidth="1"/>
    <col min="22" max="16384" width="9.140625" style="1"/>
  </cols>
  <sheetData>
    <row r="1" spans="1:34" s="4" customFormat="1" ht="29.25" customHeight="1">
      <c r="C1" s="42"/>
      <c r="D1" s="51"/>
      <c r="E1" s="75"/>
      <c r="F1" s="81"/>
      <c r="G1" s="48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9"/>
      <c r="U1" s="42"/>
    </row>
    <row r="2" spans="1:34" ht="21" customHeight="1">
      <c r="B2" s="3" t="s">
        <v>6</v>
      </c>
      <c r="C2" s="36"/>
      <c r="D2" s="36" t="s">
        <v>3</v>
      </c>
      <c r="E2" s="37" t="s">
        <v>41</v>
      </c>
      <c r="F2" s="77" t="s">
        <v>94</v>
      </c>
      <c r="G2" s="82" t="s">
        <v>1</v>
      </c>
      <c r="H2" s="3"/>
      <c r="I2" s="3"/>
      <c r="J2" s="36"/>
      <c r="K2" s="36"/>
      <c r="L2" s="103" t="s">
        <v>93</v>
      </c>
      <c r="M2" s="103"/>
      <c r="N2" s="103"/>
      <c r="O2" s="103"/>
      <c r="P2" s="103"/>
      <c r="Q2" s="103"/>
      <c r="R2" s="103"/>
      <c r="S2" s="103"/>
      <c r="T2" s="103"/>
      <c r="U2" s="4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</row>
    <row r="3" spans="1:34" s="22" customFormat="1" ht="15" customHeight="1">
      <c r="B3" s="4"/>
      <c r="C3" s="42"/>
      <c r="D3" s="106" t="s">
        <v>84</v>
      </c>
      <c r="E3" s="106"/>
      <c r="F3" s="106"/>
      <c r="G3" s="34">
        <f>G4+G5-G6-G7+G8-G9</f>
        <v>0</v>
      </c>
      <c r="H3" s="33"/>
      <c r="J3" s="36"/>
      <c r="U3" s="4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</row>
    <row r="4" spans="1:34" ht="15" customHeight="1">
      <c r="A4" s="7" t="s">
        <v>4</v>
      </c>
      <c r="B4" s="7" t="s">
        <v>15</v>
      </c>
      <c r="C4" s="43"/>
      <c r="D4" s="7" t="s">
        <v>0</v>
      </c>
      <c r="E4" s="12"/>
      <c r="F4" s="27"/>
      <c r="G4" s="12">
        <f>E4</f>
        <v>0</v>
      </c>
      <c r="J4" s="36"/>
      <c r="T4" s="22"/>
      <c r="U4" s="4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</row>
    <row r="5" spans="1:34" ht="15" customHeight="1">
      <c r="A5" s="7" t="s">
        <v>4</v>
      </c>
      <c r="B5" s="7" t="s">
        <v>13</v>
      </c>
      <c r="C5" s="43"/>
      <c r="D5" s="52" t="s">
        <v>95</v>
      </c>
      <c r="E5" s="12"/>
      <c r="F5" s="27"/>
      <c r="G5" s="12">
        <f>E5</f>
        <v>0</v>
      </c>
      <c r="H5" s="24"/>
      <c r="J5" s="36"/>
      <c r="T5" s="22"/>
      <c r="U5" s="4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</row>
    <row r="6" spans="1:34" ht="16.5" customHeight="1">
      <c r="A6" s="7" t="s">
        <v>4</v>
      </c>
      <c r="B6" s="7" t="s">
        <v>14</v>
      </c>
      <c r="C6" s="43"/>
      <c r="D6" s="53" t="s">
        <v>88</v>
      </c>
      <c r="E6" s="12"/>
      <c r="F6" s="27"/>
      <c r="G6" s="12">
        <f>E6</f>
        <v>0</v>
      </c>
      <c r="H6" s="24"/>
      <c r="J6" s="36"/>
      <c r="L6" s="13">
        <v>0</v>
      </c>
      <c r="M6" s="13">
        <v>0</v>
      </c>
      <c r="N6" s="13">
        <v>0</v>
      </c>
      <c r="O6" s="13">
        <v>0</v>
      </c>
      <c r="P6" s="13">
        <v>0</v>
      </c>
      <c r="Q6" s="13">
        <v>0</v>
      </c>
      <c r="R6" s="13">
        <v>0</v>
      </c>
      <c r="S6" s="13">
        <v>0</v>
      </c>
      <c r="T6" s="39">
        <f>(L6*2)+(M6*1)+(N6*0.5)+O6*0.2+P6*0.1+Q6*0.05+R6*0.02+S6*0.01</f>
        <v>0</v>
      </c>
      <c r="U6" s="4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1:34" ht="16.5" customHeight="1">
      <c r="A7" s="7" t="s">
        <v>4</v>
      </c>
      <c r="B7" s="7" t="s">
        <v>77</v>
      </c>
      <c r="C7" s="43"/>
      <c r="D7" s="8" t="s">
        <v>80</v>
      </c>
      <c r="E7" s="12"/>
      <c r="G7" s="12">
        <f>E7</f>
        <v>0</v>
      </c>
      <c r="H7" s="24" t="s">
        <v>83</v>
      </c>
      <c r="J7" s="36"/>
      <c r="L7" s="25"/>
      <c r="S7" s="23"/>
      <c r="T7" s="1"/>
      <c r="U7" s="4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</row>
    <row r="8" spans="1:34" ht="16.5" customHeight="1">
      <c r="A8" s="7" t="s">
        <v>4</v>
      </c>
      <c r="B8" s="7" t="s">
        <v>78</v>
      </c>
      <c r="C8" s="43"/>
      <c r="D8" s="8" t="s">
        <v>81</v>
      </c>
      <c r="E8" s="12"/>
      <c r="F8" s="27"/>
      <c r="G8" s="12">
        <f t="shared" ref="G8:G9" si="0">E8</f>
        <v>0</v>
      </c>
      <c r="H8" s="108">
        <f>G4+G5-G6-G7+G8-G9</f>
        <v>0</v>
      </c>
      <c r="J8" s="36"/>
      <c r="L8" s="25"/>
      <c r="S8" s="23"/>
      <c r="T8" s="29"/>
      <c r="U8" s="4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</row>
    <row r="9" spans="1:34" ht="16.5" customHeight="1">
      <c r="A9" s="7" t="s">
        <v>4</v>
      </c>
      <c r="B9" s="7" t="s">
        <v>79</v>
      </c>
      <c r="C9" s="43"/>
      <c r="D9" s="8" t="s">
        <v>82</v>
      </c>
      <c r="E9" s="12"/>
      <c r="F9" s="27"/>
      <c r="G9" s="12">
        <f t="shared" si="0"/>
        <v>0</v>
      </c>
      <c r="H9" s="108"/>
      <c r="J9" s="36"/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S9" s="30"/>
      <c r="T9" s="39">
        <f>(L9*200)+(M9*100)+(N9*50)+O9*20+P9*10+Q9*5</f>
        <v>0</v>
      </c>
      <c r="U9" s="4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</row>
    <row r="10" spans="1:34" ht="14.25" customHeight="1">
      <c r="B10" s="4"/>
      <c r="C10" s="42"/>
      <c r="D10" s="107" t="s">
        <v>85</v>
      </c>
      <c r="E10" s="107"/>
      <c r="F10" s="107"/>
      <c r="G10" s="34">
        <f>SUM(G11:G12) - SUM(G13:G14)+G16</f>
        <v>0</v>
      </c>
      <c r="H10" s="33"/>
      <c r="I10" s="5"/>
      <c r="J10" s="36"/>
      <c r="K10" s="76"/>
      <c r="L10" s="103" t="s">
        <v>96</v>
      </c>
      <c r="M10" s="103"/>
      <c r="N10" s="103"/>
      <c r="O10" s="103"/>
      <c r="P10" s="103"/>
      <c r="Q10" s="103"/>
      <c r="R10" s="103"/>
      <c r="S10" s="103"/>
      <c r="T10" s="103"/>
      <c r="U10" s="4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</row>
    <row r="11" spans="1:34" ht="15" customHeight="1">
      <c r="A11" s="7" t="s">
        <v>10</v>
      </c>
      <c r="B11" s="52" t="s">
        <v>11</v>
      </c>
      <c r="C11" s="43"/>
      <c r="D11" s="7"/>
      <c r="E11" s="12"/>
      <c r="F11" s="27"/>
      <c r="G11" s="14">
        <f>E11</f>
        <v>0</v>
      </c>
      <c r="J11" s="36"/>
      <c r="P11" s="92" t="s">
        <v>38</v>
      </c>
      <c r="Q11" s="92"/>
      <c r="R11" s="92"/>
      <c r="S11" s="91">
        <f>T9+T6</f>
        <v>0</v>
      </c>
      <c r="T11" s="91"/>
      <c r="U11" s="40"/>
      <c r="V11" s="20"/>
      <c r="W11" s="47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</row>
    <row r="12" spans="1:34" ht="16.5" customHeight="1">
      <c r="A12" s="52" t="s">
        <v>10</v>
      </c>
      <c r="B12" s="52" t="s">
        <v>89</v>
      </c>
      <c r="C12" s="43"/>
      <c r="D12" s="52"/>
      <c r="E12" s="54"/>
      <c r="F12" s="56"/>
      <c r="G12" s="55">
        <f>E12</f>
        <v>0</v>
      </c>
      <c r="J12" s="36"/>
      <c r="P12" s="92"/>
      <c r="Q12" s="92"/>
      <c r="R12" s="92"/>
      <c r="S12" s="91"/>
      <c r="T12" s="91"/>
      <c r="U12" s="4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</row>
    <row r="13" spans="1:34" ht="15" customHeight="1">
      <c r="A13" s="52" t="s">
        <v>10</v>
      </c>
      <c r="B13" s="52" t="s">
        <v>16</v>
      </c>
      <c r="C13" s="43"/>
      <c r="D13" s="52"/>
      <c r="E13" s="54"/>
      <c r="F13" s="56"/>
      <c r="G13" s="55">
        <f>E13</f>
        <v>0</v>
      </c>
      <c r="H13" s="24" t="s">
        <v>83</v>
      </c>
      <c r="J13" s="36"/>
      <c r="P13" s="92" t="s">
        <v>39</v>
      </c>
      <c r="Q13" s="92"/>
      <c r="R13" s="92"/>
      <c r="S13" s="91">
        <f>G3 + G18</f>
        <v>0</v>
      </c>
      <c r="T13" s="91"/>
      <c r="U13" s="4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</row>
    <row r="14" spans="1:34" ht="15" customHeight="1">
      <c r="A14" s="7" t="s">
        <v>10</v>
      </c>
      <c r="B14" s="52" t="s">
        <v>90</v>
      </c>
      <c r="C14" s="43"/>
      <c r="D14" s="7"/>
      <c r="E14" s="12"/>
      <c r="F14" s="27"/>
      <c r="G14" s="14">
        <f>E14</f>
        <v>0</v>
      </c>
      <c r="H14" s="108" t="e">
        <f>SUM(G11:G15) - SUM(G13:G16)+#REF!-#REF!+G16</f>
        <v>#REF!</v>
      </c>
      <c r="J14" s="36"/>
      <c r="P14" s="92"/>
      <c r="Q14" s="92"/>
      <c r="R14" s="92"/>
      <c r="S14" s="91"/>
      <c r="T14" s="91"/>
      <c r="U14" s="4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</row>
    <row r="15" spans="1:34" ht="15" customHeight="1">
      <c r="A15" s="7"/>
      <c r="B15" s="7"/>
      <c r="C15" s="43"/>
      <c r="D15" s="7"/>
      <c r="E15" s="27"/>
      <c r="F15" s="27"/>
      <c r="G15" s="31"/>
      <c r="H15" s="108"/>
      <c r="J15" s="36"/>
      <c r="P15" s="92" t="s">
        <v>37</v>
      </c>
      <c r="Q15" s="92"/>
      <c r="R15" s="92"/>
      <c r="S15" s="104">
        <f>ROUND(S11-S13,2)</f>
        <v>0</v>
      </c>
      <c r="T15" s="104"/>
      <c r="U15" s="4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</row>
    <row r="16" spans="1:34" ht="15" customHeight="1" thickBot="1">
      <c r="A16" s="7" t="s">
        <v>59</v>
      </c>
      <c r="B16" s="7" t="s">
        <v>18</v>
      </c>
      <c r="C16" s="43"/>
      <c r="D16" s="7" t="s">
        <v>17</v>
      </c>
      <c r="E16" s="12"/>
      <c r="F16" s="27"/>
      <c r="G16" s="12">
        <f>E16</f>
        <v>0</v>
      </c>
      <c r="J16" s="36"/>
      <c r="P16" s="93"/>
      <c r="Q16" s="93"/>
      <c r="R16" s="93"/>
      <c r="S16" s="105"/>
      <c r="T16" s="105"/>
      <c r="U16" s="4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</row>
    <row r="17" spans="1:34" ht="15" customHeight="1">
      <c r="A17" s="4"/>
      <c r="B17" s="4"/>
      <c r="C17" s="42"/>
      <c r="D17" s="89" t="s">
        <v>86</v>
      </c>
      <c r="E17" s="89"/>
      <c r="F17" s="89"/>
      <c r="G17" s="34">
        <f>SUM(G18:G26)-G28</f>
        <v>0</v>
      </c>
      <c r="H17" s="35"/>
      <c r="J17" s="36"/>
      <c r="L17" s="83" t="s">
        <v>58</v>
      </c>
      <c r="M17" s="84"/>
      <c r="N17" s="84"/>
      <c r="O17" s="84"/>
      <c r="P17" s="84"/>
      <c r="Q17" s="84"/>
      <c r="R17" s="84"/>
      <c r="S17" s="84"/>
      <c r="T17" s="85"/>
      <c r="U17" s="4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</row>
    <row r="18" spans="1:34" ht="15" customHeight="1" thickBot="1">
      <c r="A18" s="7" t="s">
        <v>12</v>
      </c>
      <c r="B18" s="7" t="s">
        <v>19</v>
      </c>
      <c r="C18" s="43"/>
      <c r="D18" s="7" t="s">
        <v>28</v>
      </c>
      <c r="E18" s="12"/>
      <c r="F18" s="27"/>
      <c r="G18" s="14">
        <f>E18</f>
        <v>0</v>
      </c>
      <c r="J18" s="36"/>
      <c r="L18" s="86"/>
      <c r="M18" s="87"/>
      <c r="N18" s="87"/>
      <c r="O18" s="87"/>
      <c r="P18" s="87"/>
      <c r="Q18" s="87"/>
      <c r="R18" s="87"/>
      <c r="S18" s="87"/>
      <c r="T18" s="88"/>
      <c r="U18" s="4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</row>
    <row r="19" spans="1:34" ht="15" customHeight="1">
      <c r="A19" s="7"/>
      <c r="B19" s="7"/>
      <c r="C19" s="43"/>
      <c r="D19" s="53" t="s">
        <v>69</v>
      </c>
      <c r="E19" s="12">
        <f>SUM(E30:E41)</f>
        <v>0</v>
      </c>
      <c r="F19" s="27"/>
      <c r="G19" s="14">
        <f>E19</f>
        <v>0</v>
      </c>
      <c r="J19" s="36"/>
      <c r="L19" s="94"/>
      <c r="M19" s="95"/>
      <c r="N19" s="95"/>
      <c r="O19" s="95"/>
      <c r="P19" s="95"/>
      <c r="Q19" s="95"/>
      <c r="R19" s="95"/>
      <c r="S19" s="95"/>
      <c r="T19" s="96"/>
      <c r="U19" s="4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</row>
    <row r="20" spans="1:34" ht="15" customHeight="1">
      <c r="A20" s="52" t="s">
        <v>12</v>
      </c>
      <c r="B20" s="52" t="s">
        <v>24</v>
      </c>
      <c r="C20" s="43"/>
      <c r="D20" s="52" t="s">
        <v>25</v>
      </c>
      <c r="E20" s="54"/>
      <c r="F20" s="56"/>
      <c r="G20" s="55">
        <f t="shared" ref="G20:G26" si="1">E20</f>
        <v>0</v>
      </c>
      <c r="J20" s="36"/>
      <c r="L20" s="97"/>
      <c r="M20" s="98"/>
      <c r="N20" s="98"/>
      <c r="O20" s="98"/>
      <c r="P20" s="98"/>
      <c r="Q20" s="98"/>
      <c r="R20" s="98"/>
      <c r="S20" s="98"/>
      <c r="T20" s="99"/>
      <c r="U20" s="4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</row>
    <row r="21" spans="1:34" ht="15" customHeight="1">
      <c r="A21" s="52" t="s">
        <v>12</v>
      </c>
      <c r="B21" s="52" t="s">
        <v>7</v>
      </c>
      <c r="C21" s="43"/>
      <c r="D21" s="52" t="s">
        <v>29</v>
      </c>
      <c r="E21" s="54"/>
      <c r="F21" s="56"/>
      <c r="G21" s="55">
        <f t="shared" si="1"/>
        <v>0</v>
      </c>
      <c r="J21" s="36"/>
      <c r="L21" s="97"/>
      <c r="M21" s="98"/>
      <c r="N21" s="98"/>
      <c r="O21" s="98"/>
      <c r="P21" s="98"/>
      <c r="Q21" s="98"/>
      <c r="R21" s="98"/>
      <c r="S21" s="98"/>
      <c r="T21" s="99"/>
      <c r="U21" s="4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</row>
    <row r="22" spans="1:34" ht="15" customHeight="1">
      <c r="A22" s="52" t="s">
        <v>12</v>
      </c>
      <c r="B22" s="52" t="s">
        <v>30</v>
      </c>
      <c r="C22" s="43"/>
      <c r="D22" s="52" t="s">
        <v>5</v>
      </c>
      <c r="E22" s="54"/>
      <c r="F22" s="56"/>
      <c r="G22" s="55">
        <f t="shared" si="1"/>
        <v>0</v>
      </c>
      <c r="J22" s="36"/>
      <c r="L22" s="97"/>
      <c r="M22" s="98"/>
      <c r="N22" s="98"/>
      <c r="O22" s="98"/>
      <c r="P22" s="98"/>
      <c r="Q22" s="98"/>
      <c r="R22" s="98"/>
      <c r="S22" s="98"/>
      <c r="T22" s="99"/>
      <c r="U22" s="4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</row>
    <row r="23" spans="1:34" ht="15" customHeight="1" thickBot="1">
      <c r="A23" s="52" t="s">
        <v>12</v>
      </c>
      <c r="B23" s="52" t="s">
        <v>31</v>
      </c>
      <c r="C23" s="43"/>
      <c r="D23" s="52" t="s">
        <v>32</v>
      </c>
      <c r="E23" s="54"/>
      <c r="F23" s="56"/>
      <c r="G23" s="55">
        <f t="shared" si="1"/>
        <v>0</v>
      </c>
      <c r="J23" s="36"/>
      <c r="K23" s="78"/>
      <c r="L23" s="100"/>
      <c r="M23" s="101"/>
      <c r="N23" s="101"/>
      <c r="O23" s="101"/>
      <c r="P23" s="101"/>
      <c r="Q23" s="101"/>
      <c r="R23" s="101"/>
      <c r="S23" s="101"/>
      <c r="T23" s="102"/>
      <c r="U23" s="4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</row>
    <row r="24" spans="1:34" ht="15.75" customHeight="1">
      <c r="A24" s="52" t="s">
        <v>12</v>
      </c>
      <c r="B24" s="52" t="s">
        <v>33</v>
      </c>
      <c r="C24" s="43"/>
      <c r="D24" s="52" t="s">
        <v>34</v>
      </c>
      <c r="E24" s="54"/>
      <c r="F24" s="56"/>
      <c r="G24" s="55">
        <f t="shared" si="1"/>
        <v>0</v>
      </c>
      <c r="J24" s="36"/>
      <c r="K24" s="79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</row>
    <row r="25" spans="1:34" ht="15" customHeight="1">
      <c r="A25" s="52" t="s">
        <v>12</v>
      </c>
      <c r="B25" s="52" t="s">
        <v>35</v>
      </c>
      <c r="C25" s="43"/>
      <c r="D25" s="52" t="s">
        <v>9</v>
      </c>
      <c r="E25" s="54"/>
      <c r="F25" s="56"/>
      <c r="G25" s="55">
        <f t="shared" si="1"/>
        <v>0</v>
      </c>
      <c r="J25" s="36"/>
      <c r="M25" s="10"/>
      <c r="N25" s="10"/>
      <c r="O25" s="10"/>
      <c r="P25" s="10"/>
      <c r="Q25" s="10"/>
      <c r="R25" s="10"/>
      <c r="S25" s="10"/>
      <c r="T25" s="11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</row>
    <row r="26" spans="1:34" ht="15" customHeight="1">
      <c r="A26" s="52" t="s">
        <v>12</v>
      </c>
      <c r="B26" s="52" t="s">
        <v>40</v>
      </c>
      <c r="C26" s="43"/>
      <c r="D26" s="52" t="s">
        <v>8</v>
      </c>
      <c r="E26" s="54"/>
      <c r="F26" s="56"/>
      <c r="G26" s="55">
        <f t="shared" si="1"/>
        <v>0</v>
      </c>
      <c r="J26" s="36"/>
      <c r="L26" s="30"/>
      <c r="M26" s="30"/>
      <c r="N26" s="30"/>
      <c r="O26" s="30"/>
      <c r="P26" s="44"/>
      <c r="Q26" s="44"/>
      <c r="R26" s="38"/>
      <c r="S26" s="45"/>
      <c r="T26" s="46"/>
      <c r="U26" s="38"/>
      <c r="V26" s="4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</row>
    <row r="27" spans="1:34" ht="15" customHeight="1">
      <c r="C27" s="21"/>
      <c r="D27" s="90" t="s">
        <v>87</v>
      </c>
      <c r="E27" s="90"/>
      <c r="F27" s="90"/>
      <c r="G27" s="67">
        <f>ROUND(G17-G10,2)</f>
        <v>0</v>
      </c>
      <c r="H27" s="24" t="s">
        <v>83</v>
      </c>
      <c r="J27" s="36"/>
      <c r="T27" s="1"/>
      <c r="U27" s="47"/>
      <c r="V27" s="47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</row>
    <row r="28" spans="1:34" ht="15" customHeight="1">
      <c r="A28" s="52" t="s">
        <v>12</v>
      </c>
      <c r="B28" s="52" t="s">
        <v>36</v>
      </c>
      <c r="C28" s="43"/>
      <c r="D28" s="66" t="s">
        <v>2</v>
      </c>
      <c r="E28" s="66"/>
      <c r="F28" s="66"/>
      <c r="G28" s="55">
        <f>E28</f>
        <v>0</v>
      </c>
      <c r="H28" s="65"/>
      <c r="J28" s="36"/>
      <c r="T28" s="1"/>
      <c r="U28" s="38"/>
      <c r="V28" s="5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</row>
    <row r="29" spans="1:34" s="57" customFormat="1" ht="15" customHeight="1">
      <c r="A29" s="1"/>
      <c r="B29" s="1"/>
      <c r="C29" s="21"/>
      <c r="D29" s="89" t="s">
        <v>91</v>
      </c>
      <c r="E29" s="89"/>
      <c r="F29" s="89"/>
      <c r="G29" s="34">
        <f>SUM(G30:G41)</f>
        <v>0</v>
      </c>
      <c r="H29" s="1"/>
      <c r="I29" s="1"/>
      <c r="J29" s="36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</row>
    <row r="30" spans="1:34" ht="15" customHeight="1">
      <c r="A30" s="52" t="s">
        <v>12</v>
      </c>
      <c r="B30" s="52" t="s">
        <v>22</v>
      </c>
      <c r="C30" s="43"/>
      <c r="D30" s="52" t="s">
        <v>27</v>
      </c>
      <c r="E30" s="54"/>
      <c r="F30" s="56"/>
      <c r="G30" s="55">
        <f>E30</f>
        <v>0</v>
      </c>
      <c r="H30" s="52"/>
      <c r="J30" s="36"/>
      <c r="T30" s="1"/>
      <c r="U30" s="38"/>
      <c r="V30" s="47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</row>
    <row r="31" spans="1:34" ht="15" customHeight="1">
      <c r="A31" s="52" t="s">
        <v>12</v>
      </c>
      <c r="B31" s="52" t="s">
        <v>23</v>
      </c>
      <c r="C31" s="43"/>
      <c r="D31" s="52" t="s">
        <v>26</v>
      </c>
      <c r="E31" s="54"/>
      <c r="F31" s="56"/>
      <c r="G31" s="55">
        <f>E31</f>
        <v>0</v>
      </c>
      <c r="H31" s="52"/>
      <c r="J31" s="36"/>
      <c r="T31" s="1"/>
      <c r="U31" s="38"/>
      <c r="V31" s="4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</row>
    <row r="32" spans="1:34" ht="17.25" customHeight="1">
      <c r="A32" s="52" t="s">
        <v>12</v>
      </c>
      <c r="B32" s="52" t="s">
        <v>21</v>
      </c>
      <c r="C32" s="21"/>
      <c r="D32" s="53" t="s">
        <v>92</v>
      </c>
      <c r="E32" s="54"/>
      <c r="F32" s="56"/>
      <c r="G32" s="55">
        <f>E32</f>
        <v>0</v>
      </c>
      <c r="H32" s="52"/>
      <c r="J32" s="36"/>
      <c r="T32" s="1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</row>
    <row r="33" spans="1:34" ht="15" customHeight="1">
      <c r="A33" s="52" t="s">
        <v>12</v>
      </c>
      <c r="B33" s="52" t="s">
        <v>42</v>
      </c>
      <c r="C33" s="43"/>
      <c r="D33" s="52" t="s">
        <v>50</v>
      </c>
      <c r="E33" s="54"/>
      <c r="F33" s="56"/>
      <c r="G33" s="9">
        <f>E33</f>
        <v>0</v>
      </c>
      <c r="H33" s="52"/>
      <c r="J33" s="36"/>
      <c r="T33" s="1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</row>
    <row r="34" spans="1:34" ht="15" customHeight="1">
      <c r="A34" s="52" t="s">
        <v>12</v>
      </c>
      <c r="B34" s="52" t="s">
        <v>43</v>
      </c>
      <c r="C34" s="43"/>
      <c r="D34" s="52" t="s">
        <v>51</v>
      </c>
      <c r="E34" s="54"/>
      <c r="F34" s="56"/>
      <c r="G34" s="9">
        <f>E34</f>
        <v>0</v>
      </c>
      <c r="H34" s="19"/>
      <c r="J34" s="36"/>
      <c r="T34" s="1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1:34" ht="15" customHeight="1">
      <c r="A35" s="52" t="s">
        <v>12</v>
      </c>
      <c r="B35" s="52" t="s">
        <v>44</v>
      </c>
      <c r="C35" s="43"/>
      <c r="D35" s="52" t="s">
        <v>52</v>
      </c>
      <c r="E35" s="54"/>
      <c r="F35" s="56"/>
      <c r="G35" s="9">
        <f t="shared" ref="G35:G41" si="2">E35</f>
        <v>0</v>
      </c>
      <c r="H35" s="52"/>
      <c r="J35" s="36"/>
      <c r="T35" s="1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</row>
    <row r="36" spans="1:34" ht="15" customHeight="1">
      <c r="A36" s="52" t="s">
        <v>12</v>
      </c>
      <c r="B36" s="52" t="s">
        <v>45</v>
      </c>
      <c r="C36" s="43"/>
      <c r="D36" s="52" t="s">
        <v>53</v>
      </c>
      <c r="E36" s="54"/>
      <c r="F36" s="56"/>
      <c r="G36" s="9">
        <f t="shared" si="2"/>
        <v>0</v>
      </c>
      <c r="H36" s="52"/>
      <c r="J36" s="36"/>
      <c r="T36" s="1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</row>
    <row r="37" spans="1:34" ht="15" customHeight="1">
      <c r="A37" s="52" t="s">
        <v>12</v>
      </c>
      <c r="B37" s="52" t="s">
        <v>46</v>
      </c>
      <c r="C37" s="43"/>
      <c r="D37" s="52" t="s">
        <v>54</v>
      </c>
      <c r="E37" s="54"/>
      <c r="F37" s="56"/>
      <c r="G37" s="9">
        <f t="shared" si="2"/>
        <v>0</v>
      </c>
      <c r="H37" s="52"/>
      <c r="I37" s="6"/>
      <c r="J37" s="36"/>
      <c r="T37" s="1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</row>
    <row r="38" spans="1:34" ht="15" customHeight="1">
      <c r="A38" s="52" t="s">
        <v>12</v>
      </c>
      <c r="B38" s="52" t="s">
        <v>47</v>
      </c>
      <c r="C38" s="43"/>
      <c r="D38" s="52" t="s">
        <v>55</v>
      </c>
      <c r="E38" s="54"/>
      <c r="F38" s="56"/>
      <c r="G38" s="9">
        <f t="shared" si="2"/>
        <v>0</v>
      </c>
      <c r="H38" s="52"/>
      <c r="J38" s="36"/>
      <c r="T38" s="1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</row>
    <row r="39" spans="1:34" ht="15" customHeight="1">
      <c r="A39" s="52" t="s">
        <v>12</v>
      </c>
      <c r="B39" s="52" t="s">
        <v>48</v>
      </c>
      <c r="C39" s="43"/>
      <c r="D39" s="52" t="s">
        <v>56</v>
      </c>
      <c r="E39" s="54"/>
      <c r="F39" s="56"/>
      <c r="G39" s="9">
        <f t="shared" si="2"/>
        <v>0</v>
      </c>
      <c r="H39" s="52"/>
      <c r="I39" s="52"/>
      <c r="J39" s="36"/>
      <c r="T39" s="1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</row>
    <row r="40" spans="1:34" ht="15" customHeight="1">
      <c r="A40" s="52" t="s">
        <v>12</v>
      </c>
      <c r="B40" s="52" t="s">
        <v>49</v>
      </c>
      <c r="C40" s="43"/>
      <c r="D40" s="52" t="s">
        <v>57</v>
      </c>
      <c r="E40" s="54"/>
      <c r="F40" s="56"/>
      <c r="G40" s="9">
        <f t="shared" si="2"/>
        <v>0</v>
      </c>
      <c r="H40" s="7"/>
      <c r="I40" s="19"/>
      <c r="J40" s="36"/>
      <c r="T40" s="1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</row>
    <row r="41" spans="1:34" ht="15" customHeight="1">
      <c r="A41" s="7" t="s">
        <v>12</v>
      </c>
      <c r="B41" s="7" t="s">
        <v>20</v>
      </c>
      <c r="C41" s="43"/>
      <c r="D41" s="7" t="s">
        <v>60</v>
      </c>
      <c r="E41" s="12"/>
      <c r="F41" s="27"/>
      <c r="G41" s="9">
        <f t="shared" si="2"/>
        <v>0</v>
      </c>
      <c r="H41" s="7"/>
      <c r="I41" s="7"/>
      <c r="J41" s="36"/>
      <c r="T41" s="1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</row>
    <row r="42" spans="1:34">
      <c r="C42" s="21"/>
      <c r="D42" s="21"/>
      <c r="E42" s="59"/>
      <c r="F42" s="60"/>
      <c r="G42" s="61"/>
      <c r="H42" s="21"/>
      <c r="I42" s="43"/>
      <c r="J42" s="21"/>
      <c r="T42" s="1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</row>
    <row r="43" spans="1:34">
      <c r="E43" s="1"/>
      <c r="F43" s="1"/>
      <c r="G43" s="1"/>
      <c r="J43" s="1"/>
      <c r="T43" s="1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</row>
    <row r="44" spans="1:34" ht="15" customHeight="1">
      <c r="E44" s="1"/>
      <c r="F44" s="1"/>
      <c r="G44" s="1"/>
      <c r="J44" s="1"/>
      <c r="L44" s="5"/>
      <c r="M44" s="10"/>
      <c r="N44" s="10"/>
      <c r="O44" s="10"/>
      <c r="P44" s="10"/>
      <c r="Q44" s="10"/>
      <c r="R44" s="10"/>
      <c r="S44" s="10"/>
      <c r="T44" s="11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</row>
    <row r="45" spans="1:34">
      <c r="E45" s="1"/>
      <c r="F45" s="1"/>
      <c r="G45" s="1"/>
      <c r="J45" s="1"/>
      <c r="S45" s="10"/>
      <c r="T45" s="11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</row>
    <row r="46" spans="1:34">
      <c r="E46" s="1"/>
      <c r="F46" s="1"/>
      <c r="G46" s="1"/>
      <c r="J46" s="1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</row>
    <row r="47" spans="1:34">
      <c r="I47" s="7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</row>
    <row r="48" spans="1:34">
      <c r="I48" s="7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</row>
    <row r="49" spans="1:34">
      <c r="I49" s="7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</row>
    <row r="50" spans="1:34">
      <c r="I50" s="7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</row>
    <row r="51" spans="1:34">
      <c r="I51" s="7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</row>
    <row r="52" spans="1:34">
      <c r="A52" s="7"/>
      <c r="B52" s="7"/>
      <c r="C52" s="7"/>
      <c r="D52" s="7"/>
      <c r="E52" s="12"/>
      <c r="F52" s="27"/>
      <c r="G52" s="9"/>
      <c r="H52" s="7"/>
      <c r="I52" s="7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</row>
    <row r="53" spans="1:34">
      <c r="G53" s="9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</row>
  </sheetData>
  <sheetProtection password="E8B6" sheet="1" objects="1" scenarios="1"/>
  <mergeCells count="17">
    <mergeCell ref="L2:T2"/>
    <mergeCell ref="S13:T14"/>
    <mergeCell ref="P13:R14"/>
    <mergeCell ref="S15:T16"/>
    <mergeCell ref="D3:F3"/>
    <mergeCell ref="D10:F10"/>
    <mergeCell ref="H14:H15"/>
    <mergeCell ref="H8:H9"/>
    <mergeCell ref="L10:T10"/>
    <mergeCell ref="L17:T18"/>
    <mergeCell ref="D17:F17"/>
    <mergeCell ref="D27:F27"/>
    <mergeCell ref="D29:F29"/>
    <mergeCell ref="S11:T12"/>
    <mergeCell ref="P11:R12"/>
    <mergeCell ref="P15:R16"/>
    <mergeCell ref="L19:T23"/>
  </mergeCells>
  <conditionalFormatting sqref="F11:F14 F16 F18:F26 F28 F30:F41 F4:F9">
    <cfRule type="expression" dxfId="8" priority="9">
      <formula>$F:$F&lt;&gt;$E:$E</formula>
    </cfRule>
  </conditionalFormatting>
  <conditionalFormatting sqref="G11:G14 G16 G18:G26 G28 G30:G41 G4:G9">
    <cfRule type="expression" dxfId="7" priority="10">
      <formula>$G:$G&lt;&gt;$E:$E</formula>
    </cfRule>
  </conditionalFormatting>
  <conditionalFormatting sqref="F2">
    <cfRule type="cellIs" dxfId="6" priority="11" operator="equal">
      <formula>$F$2</formula>
    </cfRule>
  </conditionalFormatting>
  <conditionalFormatting sqref="G2">
    <cfRule type="cellIs" dxfId="5" priority="8" operator="equal">
      <formula>$G$2</formula>
    </cfRule>
  </conditionalFormatting>
  <conditionalFormatting sqref="L17">
    <cfRule type="expression" dxfId="4" priority="28">
      <formula>$S$15&lt;&gt;0</formula>
    </cfRule>
  </conditionalFormatting>
  <conditionalFormatting sqref="S15:T16">
    <cfRule type="expression" dxfId="3" priority="5">
      <formula>$S$15&lt;&gt;0</formula>
    </cfRule>
  </conditionalFormatting>
  <conditionalFormatting sqref="G1">
    <cfRule type="cellIs" dxfId="2" priority="3" operator="equal">
      <formula>$G$1</formula>
    </cfRule>
  </conditionalFormatting>
  <dataValidations count="2">
    <dataValidation type="decimal" allowBlank="1" showInputMessage="1" showErrorMessage="1" errorTitle="Errore immissione" error="Sono consentiti solo numeri." sqref="G30:G41 G52:G1048576 G11:G16 G28 G18:G26 G4:G9 G1:G2">
      <formula1>0</formula1>
      <formula2>999999</formula2>
    </dataValidation>
    <dataValidation type="whole" allowBlank="1" showInputMessage="1" showErrorMessage="1" errorTitle="Errore" error="Solo numeri interi" sqref="L6:R6 L9:Q9 S6:S8">
      <formula1>0</formula1>
      <formula2>1000</formula2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"/>
  <sheetViews>
    <sheetView showRowColHeaders="0" topLeftCell="C1" workbookViewId="0">
      <selection activeCell="N11" sqref="N11"/>
    </sheetView>
  </sheetViews>
  <sheetFormatPr defaultRowHeight="15"/>
  <cols>
    <col min="1" max="1" width="11.7109375" hidden="1" customWidth="1"/>
    <col min="2" max="2" width="9.140625" hidden="1" customWidth="1"/>
    <col min="3" max="3" width="12.140625" customWidth="1"/>
    <col min="4" max="4" width="20.140625" style="74" customWidth="1"/>
    <col min="5" max="5" width="4.85546875" customWidth="1"/>
    <col min="6" max="6" width="9.140625" style="72"/>
    <col min="7" max="7" width="9.140625" style="72" customWidth="1"/>
    <col min="8" max="8" width="9.85546875" style="72" customWidth="1"/>
    <col min="9" max="9" width="9.28515625" style="72" customWidth="1"/>
    <col min="10" max="10" width="10.42578125" style="72" customWidth="1"/>
    <col min="11" max="11" width="8.42578125" style="72" customWidth="1"/>
    <col min="12" max="12" width="8.85546875" style="72" customWidth="1"/>
    <col min="13" max="13" width="9.7109375" style="72" customWidth="1"/>
    <col min="14" max="14" width="9.85546875" style="72" customWidth="1"/>
    <col min="15" max="15" width="11.7109375" style="72" customWidth="1"/>
    <col min="16" max="16" width="11.42578125" style="72" customWidth="1"/>
    <col min="17" max="17" width="9.7109375" style="72" customWidth="1"/>
    <col min="18" max="18" width="13.140625" style="72" customWidth="1"/>
    <col min="19" max="19" width="10.28515625" customWidth="1"/>
  </cols>
  <sheetData>
    <row r="1" spans="1:19" ht="75">
      <c r="A1" s="15" t="s">
        <v>61</v>
      </c>
      <c r="B1" s="16" t="s">
        <v>62</v>
      </c>
      <c r="C1" s="62" t="s">
        <v>63</v>
      </c>
      <c r="D1" s="73" t="s">
        <v>64</v>
      </c>
      <c r="E1" s="63" t="s">
        <v>65</v>
      </c>
      <c r="F1" s="68" t="s">
        <v>66</v>
      </c>
      <c r="G1" s="69" t="s">
        <v>67</v>
      </c>
      <c r="H1" s="69" t="s">
        <v>68</v>
      </c>
      <c r="I1" s="69" t="s">
        <v>69</v>
      </c>
      <c r="J1" s="69" t="s">
        <v>70</v>
      </c>
      <c r="K1" s="69" t="s">
        <v>5</v>
      </c>
      <c r="L1" s="69" t="s">
        <v>32</v>
      </c>
      <c r="M1" s="69" t="s">
        <v>71</v>
      </c>
      <c r="N1" s="69" t="s">
        <v>72</v>
      </c>
      <c r="O1" s="69" t="s">
        <v>9</v>
      </c>
      <c r="P1" s="70" t="s">
        <v>73</v>
      </c>
      <c r="Q1" s="70" t="s">
        <v>74</v>
      </c>
      <c r="R1" s="69" t="s">
        <v>75</v>
      </c>
      <c r="S1" s="64" t="s">
        <v>76</v>
      </c>
    </row>
    <row r="2" spans="1:19">
      <c r="F2" s="80">
        <f>SUM(F3:F2000)</f>
        <v>0</v>
      </c>
      <c r="G2" s="71">
        <f>SUM(G3:G2000)</f>
        <v>0</v>
      </c>
      <c r="H2" s="71">
        <f t="shared" ref="H2:R2" si="0">SUM(H3:H2000)</f>
        <v>0</v>
      </c>
      <c r="I2" s="71">
        <f t="shared" si="0"/>
        <v>0</v>
      </c>
      <c r="J2" s="71">
        <f t="shared" si="0"/>
        <v>0</v>
      </c>
      <c r="K2" s="71">
        <f t="shared" si="0"/>
        <v>0</v>
      </c>
      <c r="L2" s="71">
        <f t="shared" si="0"/>
        <v>0</v>
      </c>
      <c r="M2" s="71">
        <f t="shared" si="0"/>
        <v>0</v>
      </c>
      <c r="N2" s="71">
        <f t="shared" si="0"/>
        <v>0</v>
      </c>
      <c r="O2" s="71">
        <f t="shared" si="0"/>
        <v>0</v>
      </c>
      <c r="P2" s="71">
        <f t="shared" si="0"/>
        <v>0</v>
      </c>
      <c r="Q2" s="71">
        <f t="shared" si="0"/>
        <v>0</v>
      </c>
      <c r="R2" s="71">
        <f t="shared" si="0"/>
        <v>0</v>
      </c>
      <c r="S2" s="1"/>
    </row>
  </sheetData>
  <sheetProtection password="E8B6" sheet="1" objects="1" scenarios="1"/>
  <conditionalFormatting sqref="F3:F1048576">
    <cfRule type="expression" dxfId="1" priority="2">
      <formula>$F:$F &lt; 0</formula>
    </cfRule>
    <cfRule type="expression" dxfId="0" priority="1">
      <formula>$F:$F &gt; 0</formula>
    </cfRule>
  </conditionalFormatting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B5"/>
  <sheetViews>
    <sheetView showGridLines="0" showRowColHeaders="0" workbookViewId="0">
      <selection activeCell="G41" sqref="G41"/>
    </sheetView>
  </sheetViews>
  <sheetFormatPr defaultRowHeight="15"/>
  <cols>
    <col min="2" max="2" width="30.42578125" style="18" customWidth="1"/>
  </cols>
  <sheetData>
    <row r="1" spans="2:2">
      <c r="B1" s="17"/>
    </row>
    <row r="2" spans="2:2">
      <c r="B2" s="17"/>
    </row>
    <row r="3" spans="2:2">
      <c r="B3" s="17"/>
    </row>
    <row r="4" spans="2:2">
      <c r="B4" s="17"/>
    </row>
    <row r="5" spans="2:2">
      <c r="B5" s="17"/>
    </row>
  </sheetData>
  <sheetProtection password="E8B6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workbookViewId="0">
      <selection activeCell="B41" sqref="B41"/>
    </sheetView>
  </sheetViews>
  <sheetFormatPr defaultRowHeight="15"/>
  <cols>
    <col min="2" max="2" width="73.7109375" customWidth="1"/>
  </cols>
  <sheetData/>
  <sheetProtection password="E8B6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Chiusura di cassa</vt:lpstr>
      <vt:lpstr>Dettaglio Scontrini</vt:lpstr>
      <vt:lpstr>Chiusura Terminale Bancario</vt:lpstr>
      <vt:lpstr>Chiusura Stampante Fiscale</vt:lpstr>
      <vt:lpstr>Banconote</vt:lpstr>
      <vt:lpstr>Economico</vt:lpstr>
      <vt:lpstr>Finanziario</vt:lpstr>
      <vt:lpstr>Monete</vt:lpstr>
      <vt:lpstr>MotivoDifferenza</vt:lpstr>
      <vt:lpstr>Tender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Home</cp:lastModifiedBy>
  <cp:lastPrinted>2016-09-22T09:11:55Z</cp:lastPrinted>
  <dcterms:created xsi:type="dcterms:W3CDTF">2016-06-07T17:09:34Z</dcterms:created>
  <dcterms:modified xsi:type="dcterms:W3CDTF">2016-11-09T11:13:59Z</dcterms:modified>
</cp:coreProperties>
</file>