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/>
  <mc:AlternateContent xmlns:mc="http://schemas.openxmlformats.org/markup-compatibility/2006">
    <mc:Choice Requires="x15">
      <x15ac:absPath xmlns:x15ac="http://schemas.microsoft.com/office/spreadsheetml/2010/11/ac" url="C:\Projects\TFS2017\IPosDesktop\StorEvoSuite-DEV\StorEvoShop\Resources\"/>
    </mc:Choice>
  </mc:AlternateContent>
  <xr:revisionPtr revIDLastSave="0" documentId="13_ncr:1_{331B6298-7E1F-492A-A9A9-07BB04C3C1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hiusura di cassa" sheetId="7" r:id="rId1"/>
    <sheet name="Dettaglio Scontrini" sheetId="8" r:id="rId2"/>
    <sheet name="Lettura POS" sheetId="9" r:id="rId3"/>
    <sheet name="Lettura Stampante" sheetId="10" r:id="rId4"/>
    <sheet name="Totali Fatture" sheetId="11" r:id="rId5"/>
    <sheet name="Stampa" sheetId="12" r:id="rId6"/>
  </sheets>
  <definedNames>
    <definedName name="Banconote">'Chiusura di cassa'!$L$9:$Q$9</definedName>
    <definedName name="Economico">'Chiusura di cassa'!$G$11:$G$25</definedName>
    <definedName name="Finanziario">'Chiusura di cassa'!$G$26:$G$30</definedName>
    <definedName name="Monete">'Chiusura di cassa'!$L$6:$S$6</definedName>
    <definedName name="MotivoDifferenza">'Chiusura di cassa'!$L$19</definedName>
    <definedName name="Tender">'Chiusura di cassa'!$G$27:$G$37,'Chiusura di cassa'!$G$39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0" i="7" l="1"/>
  <c r="G29" i="7"/>
  <c r="D30" i="12"/>
  <c r="D29" i="12"/>
  <c r="D28" i="12"/>
  <c r="D27" i="12"/>
  <c r="D26" i="12"/>
  <c r="D25" i="12"/>
  <c r="D24" i="12"/>
  <c r="D23" i="12"/>
  <c r="D22" i="12"/>
  <c r="D21" i="12"/>
  <c r="C30" i="12"/>
  <c r="C29" i="12"/>
  <c r="C28" i="12"/>
  <c r="C27" i="12"/>
  <c r="C26" i="12"/>
  <c r="C25" i="12"/>
  <c r="C24" i="12"/>
  <c r="C23" i="12"/>
  <c r="C22" i="12"/>
  <c r="C21" i="12"/>
  <c r="B21" i="12"/>
  <c r="B30" i="12"/>
  <c r="B29" i="12"/>
  <c r="B28" i="12"/>
  <c r="B27" i="12"/>
  <c r="B26" i="12"/>
  <c r="G47" i="7"/>
  <c r="E28" i="7"/>
  <c r="U2" i="8"/>
  <c r="T2" i="8"/>
  <c r="B61" i="12"/>
  <c r="B62" i="12"/>
  <c r="G55" i="7"/>
  <c r="F62" i="12" s="1"/>
  <c r="G54" i="7"/>
  <c r="F61" i="12" s="1"/>
  <c r="B25" i="12"/>
  <c r="B24" i="12"/>
  <c r="B23" i="12"/>
  <c r="H18" i="12"/>
  <c r="H17" i="12"/>
  <c r="H16" i="12"/>
  <c r="H15" i="12"/>
  <c r="H14" i="12"/>
  <c r="H13" i="12"/>
  <c r="H12" i="12"/>
  <c r="H11" i="12"/>
  <c r="G18" i="12"/>
  <c r="G17" i="12"/>
  <c r="G16" i="12"/>
  <c r="G15" i="12"/>
  <c r="G14" i="12"/>
  <c r="G13" i="12"/>
  <c r="G12" i="12"/>
  <c r="G11" i="12"/>
  <c r="F18" i="12"/>
  <c r="F17" i="12"/>
  <c r="F16" i="12"/>
  <c r="F15" i="12"/>
  <c r="F14" i="12"/>
  <c r="F13" i="12"/>
  <c r="F12" i="12"/>
  <c r="F11" i="12"/>
  <c r="B18" i="12"/>
  <c r="B17" i="12"/>
  <c r="B16" i="12"/>
  <c r="B15" i="12"/>
  <c r="B14" i="12"/>
  <c r="B13" i="12"/>
  <c r="B12" i="12"/>
  <c r="B11" i="12"/>
  <c r="H57" i="12"/>
  <c r="I52" i="12"/>
  <c r="I51" i="12"/>
  <c r="I50" i="12"/>
  <c r="J49" i="12"/>
  <c r="K49" i="12" s="1"/>
  <c r="J48" i="12"/>
  <c r="K48" i="12" s="1"/>
  <c r="J47" i="12"/>
  <c r="K47" i="12" s="1"/>
  <c r="J46" i="12"/>
  <c r="K46" i="12" s="1"/>
  <c r="J45" i="12"/>
  <c r="K45" i="12" s="1"/>
  <c r="J44" i="12"/>
  <c r="K44" i="12" s="1"/>
  <c r="J43" i="12"/>
  <c r="K43" i="12" s="1"/>
  <c r="J42" i="12"/>
  <c r="K42" i="12" s="1"/>
  <c r="J41" i="12"/>
  <c r="K41" i="12" s="1"/>
  <c r="J40" i="12"/>
  <c r="K40" i="12" s="1"/>
  <c r="J39" i="12"/>
  <c r="K39" i="12" s="1"/>
  <c r="J38" i="12"/>
  <c r="K38" i="12" s="1"/>
  <c r="J37" i="12"/>
  <c r="K37" i="12" s="1"/>
  <c r="J36" i="12"/>
  <c r="K36" i="12" s="1"/>
  <c r="H58" i="12"/>
  <c r="B60" i="12"/>
  <c r="B59" i="12"/>
  <c r="B58" i="12"/>
  <c r="B57" i="12"/>
  <c r="B56" i="12"/>
  <c r="B55" i="12"/>
  <c r="B54" i="12"/>
  <c r="B53" i="12"/>
  <c r="B52" i="12"/>
  <c r="B51" i="12"/>
  <c r="B50" i="12"/>
  <c r="B49" i="12"/>
  <c r="B48" i="12"/>
  <c r="B46" i="12"/>
  <c r="B45" i="12"/>
  <c r="B44" i="12"/>
  <c r="B43" i="12"/>
  <c r="B42" i="12"/>
  <c r="B41" i="12"/>
  <c r="B40" i="12"/>
  <c r="B39" i="12"/>
  <c r="B38" i="12"/>
  <c r="B37" i="12"/>
  <c r="B36" i="12"/>
  <c r="B35" i="12"/>
  <c r="B34" i="12"/>
  <c r="B33" i="12"/>
  <c r="B32" i="12"/>
  <c r="B31" i="12"/>
  <c r="B22" i="12"/>
  <c r="B19" i="12"/>
  <c r="B9" i="12"/>
  <c r="B8" i="12"/>
  <c r="B7" i="12"/>
  <c r="B6" i="12"/>
  <c r="B5" i="12"/>
  <c r="B4" i="12"/>
  <c r="B3" i="12"/>
  <c r="G2" i="12"/>
  <c r="G1" i="12"/>
  <c r="G34" i="7" l="1"/>
  <c r="F42" i="12" s="1"/>
  <c r="G12" i="7"/>
  <c r="F22" i="12" s="1"/>
  <c r="G17" i="7"/>
  <c r="F27" i="12" s="1"/>
  <c r="G18" i="7"/>
  <c r="F28" i="12" s="1"/>
  <c r="G2" i="8" l="1"/>
  <c r="H2" i="8"/>
  <c r="I2" i="8"/>
  <c r="J2" i="8"/>
  <c r="K2" i="8"/>
  <c r="L2" i="8"/>
  <c r="M2" i="8"/>
  <c r="N2" i="8"/>
  <c r="O2" i="8"/>
  <c r="P2" i="8"/>
  <c r="Q2" i="8"/>
  <c r="R2" i="8"/>
  <c r="S2" i="8"/>
  <c r="T6" i="7" l="1"/>
  <c r="G37" i="7" l="1"/>
  <c r="G36" i="7"/>
  <c r="F44" i="12" s="1"/>
  <c r="G35" i="7"/>
  <c r="F43" i="12" s="1"/>
  <c r="G33" i="7"/>
  <c r="F41" i="12" s="1"/>
  <c r="G32" i="7"/>
  <c r="F40" i="12" s="1"/>
  <c r="G31" i="7"/>
  <c r="F39" i="12" s="1"/>
  <c r="G39" i="7"/>
  <c r="F46" i="12" s="1"/>
  <c r="G22" i="7"/>
  <c r="F31" i="12" s="1"/>
  <c r="G23" i="7"/>
  <c r="F32" i="12" s="1"/>
  <c r="G24" i="7"/>
  <c r="F33" i="12" s="1"/>
  <c r="G20" i="7"/>
  <c r="F30" i="12" s="1"/>
  <c r="G19" i="7"/>
  <c r="F29" i="12" s="1"/>
  <c r="G16" i="7"/>
  <c r="F26" i="12" s="1"/>
  <c r="G15" i="7"/>
  <c r="F25" i="12" s="1"/>
  <c r="F38" i="12"/>
  <c r="G13" i="7"/>
  <c r="F23" i="12" s="1"/>
  <c r="G11" i="7"/>
  <c r="F21" i="12" s="1"/>
  <c r="G53" i="7"/>
  <c r="F60" i="12" s="1"/>
  <c r="G52" i="7"/>
  <c r="F59" i="12" s="1"/>
  <c r="G51" i="7"/>
  <c r="F58" i="12" s="1"/>
  <c r="G50" i="7"/>
  <c r="F57" i="12" s="1"/>
  <c r="G49" i="7"/>
  <c r="F56" i="12" s="1"/>
  <c r="G48" i="7"/>
  <c r="F55" i="12" s="1"/>
  <c r="G46" i="7"/>
  <c r="F54" i="12" s="1"/>
  <c r="G45" i="7"/>
  <c r="F53" i="12" s="1"/>
  <c r="G43" i="7"/>
  <c r="F51" i="12" s="1"/>
  <c r="G42" i="7"/>
  <c r="F50" i="12" s="1"/>
  <c r="G41" i="7"/>
  <c r="G7" i="7"/>
  <c r="F7" i="12" s="1"/>
  <c r="G6" i="7"/>
  <c r="F6" i="12" s="1"/>
  <c r="G5" i="7"/>
  <c r="F5" i="12" s="1"/>
  <c r="G4" i="7"/>
  <c r="F4" i="12" s="1"/>
  <c r="T9" i="7"/>
  <c r="G9" i="7"/>
  <c r="F9" i="12" s="1"/>
  <c r="G8" i="7"/>
  <c r="F8" i="12" s="1"/>
  <c r="F49" i="12" l="1"/>
  <c r="F45" i="12"/>
  <c r="G3" i="7"/>
  <c r="F3" i="12" s="1"/>
  <c r="S11" i="7"/>
  <c r="H8" i="7"/>
  <c r="G27" i="7"/>
  <c r="F36" i="12" s="1"/>
  <c r="G14" i="7"/>
  <c r="F24" i="12" s="1"/>
  <c r="K50" i="12" l="1"/>
  <c r="S13" i="7"/>
  <c r="K51" i="12" s="1"/>
  <c r="G44" i="7"/>
  <c r="G40" i="7" s="1"/>
  <c r="G28" i="7" s="1"/>
  <c r="F37" i="12" s="1"/>
  <c r="G25" i="7"/>
  <c r="G26" i="7" l="1"/>
  <c r="F35" i="12" s="1"/>
  <c r="G10" i="7"/>
  <c r="F19" i="12" s="1"/>
  <c r="F34" i="12"/>
  <c r="F48" i="12"/>
  <c r="F52" i="12"/>
  <c r="H14" i="7"/>
  <c r="G38" i="7" l="1"/>
  <c r="S15" i="7"/>
  <c r="K52" i="1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Home</author>
  </authors>
  <commentList>
    <comment ref="D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#STORE</t>
        </r>
      </text>
    </comment>
    <comment ref="L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#CASHREGISTER</t>
        </r>
      </text>
    </comment>
    <comment ref="N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#DATE</t>
        </r>
      </text>
    </comment>
    <comment ref="P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#CASHIER</t>
        </r>
      </text>
    </comment>
    <comment ref="AO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#VALUEVATEXCLUDED</t>
        </r>
      </text>
    </comment>
    <comment ref="AP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#VATVALUE</t>
        </r>
      </text>
    </comment>
    <comment ref="A2" authorId="0" shapeId="0" xr:uid="{00000000-0006-0000-0000-000007000000}">
      <text>
        <r>
          <rPr>
            <sz val="9"/>
            <color indexed="81"/>
            <rFont val="Tahoma"/>
            <family val="2"/>
          </rPr>
          <t>#GROUP</t>
        </r>
      </text>
    </comment>
    <comment ref="B2" authorId="0" shapeId="0" xr:uid="{00000000-0006-0000-0000-000008000000}">
      <text>
        <r>
          <rPr>
            <sz val="9"/>
            <color indexed="81"/>
            <rFont val="Tahoma"/>
            <family val="2"/>
          </rPr>
          <t>#CODE</t>
        </r>
      </text>
    </comment>
    <comment ref="D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#DESCRIPTION</t>
        </r>
      </text>
    </comment>
    <comment ref="E2" authorId="0" shapeId="0" xr:uid="{00000000-0006-0000-0000-00000A000000}">
      <text>
        <r>
          <rPr>
            <strike/>
            <sz val="9"/>
            <color indexed="81"/>
            <rFont val="Tahoma"/>
            <family val="2"/>
          </rPr>
          <t>#</t>
        </r>
        <r>
          <rPr>
            <sz val="9"/>
            <color indexed="81"/>
            <rFont val="Tahoma"/>
            <family val="2"/>
          </rPr>
          <t>PC</t>
        </r>
      </text>
    </comment>
    <comment ref="F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#MF</t>
        </r>
      </text>
    </comment>
    <comment ref="G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#RILEVATO</t>
        </r>
      </text>
    </comment>
    <comment ref="D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#CASHINOPERATION</t>
        </r>
      </text>
    </comment>
    <comment ref="D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#CASHOUTOPERATION</t>
        </r>
      </text>
    </comment>
    <comment ref="S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#CASHINDRAWER</t>
        </r>
      </text>
    </comment>
    <comment ref="S1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#CASHPC</t>
        </r>
      </text>
    </comment>
    <comment ref="S15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#CASHDIFFVALUE</t>
        </r>
      </text>
    </comment>
    <comment ref="L19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#CASHDIFFREASON</t>
        </r>
      </text>
    </comment>
    <comment ref="L2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#INVOICES</t>
        </r>
      </text>
    </comment>
    <comment ref="L28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#MMDETAILS</t>
        </r>
      </text>
    </comment>
    <comment ref="G38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#DIFFSOLDCASHED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Home</author>
  </authors>
  <commentList>
    <comment ref="C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#RECEIPTNR</t>
        </r>
      </text>
    </comment>
    <comment ref="D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#RECEIPTFISCALNR</t>
        </r>
      </text>
    </comment>
    <comment ref="E1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#CREATETIME</t>
        </r>
      </text>
    </comment>
    <comment ref="F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#RECEIPTTYPE</t>
        </r>
      </text>
    </comment>
    <comment ref="G1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#TOTAL</t>
        </r>
      </text>
    </comment>
    <comment ref="H1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#CASH</t>
        </r>
      </text>
    </comment>
    <comment ref="I1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#CHECK</t>
        </r>
      </text>
    </comment>
    <comment ref="J1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#EFT</t>
        </r>
      </text>
    </comment>
    <comment ref="K1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#BR</t>
        </r>
      </text>
    </comment>
    <comment ref="L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#BT</t>
        </r>
      </text>
    </comment>
    <comment ref="M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#CR</t>
        </r>
      </text>
    </comment>
    <comment ref="N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#BP</t>
        </r>
      </text>
    </comment>
    <comment ref="O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#GIFT</t>
        </r>
      </text>
    </comment>
    <comment ref="P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>#TICKET</t>
        </r>
      </text>
    </comment>
    <comment ref="Q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>#MANCARTAC</t>
        </r>
      </text>
    </comment>
    <comment ref="R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>#MANBANCOM</t>
        </r>
      </text>
    </comment>
    <comment ref="S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#ADV</t>
        </r>
      </text>
    </comment>
    <comment ref="T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>#PP1</t>
        </r>
      </text>
    </comment>
    <comment ref="U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#PPN</t>
        </r>
      </text>
    </comment>
    <comment ref="V1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>#SUBTENDERNAME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Home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#TVAINV</t>
        </r>
      </text>
    </comment>
    <comment ref="B1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#TOTALINV</t>
        </r>
      </text>
    </comment>
  </commentList>
</comments>
</file>

<file path=xl/sharedStrings.xml><?xml version="1.0" encoding="utf-8"?>
<sst xmlns="http://schemas.openxmlformats.org/spreadsheetml/2006/main" count="200" uniqueCount="136">
  <si>
    <t>Fondo Cassa</t>
  </si>
  <si>
    <t>Rilevato</t>
  </si>
  <si>
    <t>Caparre incassate</t>
  </si>
  <si>
    <t>Buoni Reso Emessi</t>
  </si>
  <si>
    <t>Descrizione</t>
  </si>
  <si>
    <t>Prelievi contante dalla cassa</t>
  </si>
  <si>
    <t>MM</t>
  </si>
  <si>
    <t>Bonifico</t>
  </si>
  <si>
    <t>Codice</t>
  </si>
  <si>
    <t>BP</t>
  </si>
  <si>
    <t>Versamenti contante nella cassa</t>
  </si>
  <si>
    <t>Assegni</t>
  </si>
  <si>
    <t>Ticket</t>
  </si>
  <si>
    <t>MOV</t>
  </si>
  <si>
    <t>VAT1</t>
  </si>
  <si>
    <t>VAT2</t>
  </si>
  <si>
    <t>VAT3</t>
  </si>
  <si>
    <t>VAT4</t>
  </si>
  <si>
    <t>RP</t>
  </si>
  <si>
    <t>CHIN</t>
  </si>
  <si>
    <t>CHOUT</t>
  </si>
  <si>
    <t>ODC</t>
  </si>
  <si>
    <t>VAT0</t>
  </si>
  <si>
    <t>CN0</t>
  </si>
  <si>
    <t>CN1</t>
  </si>
  <si>
    <t>CN2</t>
  </si>
  <si>
    <t>CN3</t>
  </si>
  <si>
    <t>CN4</t>
  </si>
  <si>
    <t>ADVISSUE</t>
  </si>
  <si>
    <t>Caparre rese</t>
  </si>
  <si>
    <t>ADVVOID</t>
  </si>
  <si>
    <t>Gift Card Vendute</t>
  </si>
  <si>
    <t>GIFTISSUE</t>
  </si>
  <si>
    <t>CASH</t>
  </si>
  <si>
    <t>CC1</t>
  </si>
  <si>
    <t>DC1</t>
  </si>
  <si>
    <t>CCOFF</t>
  </si>
  <si>
    <t>DCOFF</t>
  </si>
  <si>
    <t>BRRED</t>
  </si>
  <si>
    <t>Buoni di reso utilizzati</t>
  </si>
  <si>
    <t>ADV</t>
  </si>
  <si>
    <t>Caparre utilizzate</t>
  </si>
  <si>
    <t>Bancomat manuale</t>
  </si>
  <si>
    <t>Carta di credito manuale</t>
  </si>
  <si>
    <t>Vendite in contante</t>
  </si>
  <si>
    <t>Buoni Promozionali</t>
  </si>
  <si>
    <t>BT</t>
  </si>
  <si>
    <t>CR</t>
  </si>
  <si>
    <t>Finanziamento</t>
  </si>
  <si>
    <t>GIFT</t>
  </si>
  <si>
    <t>Gift card</t>
  </si>
  <si>
    <t>TICKET</t>
  </si>
  <si>
    <t>BRISSUE</t>
  </si>
  <si>
    <t>Differenza</t>
  </si>
  <si>
    <t>Nel cassetto</t>
  </si>
  <si>
    <t>Teorico PC</t>
  </si>
  <si>
    <t>Check</t>
  </si>
  <si>
    <t>PC</t>
  </si>
  <si>
    <t>CC01</t>
  </si>
  <si>
    <t>CC02</t>
  </si>
  <si>
    <t>CC03</t>
  </si>
  <si>
    <t>CC05</t>
  </si>
  <si>
    <t>CC06</t>
  </si>
  <si>
    <t>CC07</t>
  </si>
  <si>
    <t>CC08</t>
  </si>
  <si>
    <t>CC09</t>
  </si>
  <si>
    <t>VISA</t>
  </si>
  <si>
    <t>MASTERCARD</t>
  </si>
  <si>
    <t>MAESTRO</t>
  </si>
  <si>
    <t>MONETA MC</t>
  </si>
  <si>
    <t>UBI BRE</t>
  </si>
  <si>
    <t>AMEX</t>
  </si>
  <si>
    <t>AMERICAN EXPRESS</t>
  </si>
  <si>
    <t>ICCREA</t>
  </si>
  <si>
    <t>MOTIVO DIFFERENZE:</t>
  </si>
  <si>
    <t>SLSFIN</t>
  </si>
  <si>
    <t>ALTRO</t>
  </si>
  <si>
    <t>Scontrino</t>
  </si>
  <si>
    <t>Data e ora</t>
  </si>
  <si>
    <t>Tipo E/C/F</t>
  </si>
  <si>
    <t>Totale</t>
  </si>
  <si>
    <t>Contante</t>
  </si>
  <si>
    <t>Assegno</t>
  </si>
  <si>
    <t>Elettronico</t>
  </si>
  <si>
    <t>Buono Reso</t>
  </si>
  <si>
    <t>Buoni Promo</t>
  </si>
  <si>
    <t>Gift Card</t>
  </si>
  <si>
    <t>Carta di Credito Man</t>
  </si>
  <si>
    <t>Bancomat Man</t>
  </si>
  <si>
    <t>Caparra</t>
  </si>
  <si>
    <t>Sub Tender Elettronico</t>
  </si>
  <si>
    <t>CFMMS</t>
  </si>
  <si>
    <t>Caparre incamerate</t>
  </si>
  <si>
    <t>ADVINC</t>
  </si>
  <si>
    <t>EXP</t>
  </si>
  <si>
    <t>OTHIN</t>
  </si>
  <si>
    <t>OTHOUT</t>
  </si>
  <si>
    <t>Spese Contante</t>
  </si>
  <si>
    <t>Varie Entrate Contante</t>
  </si>
  <si>
    <t>Varie Uscite Contante</t>
  </si>
  <si>
    <t>TOTALE</t>
  </si>
  <si>
    <t>MOVIMENTAZIONE DENARO</t>
  </si>
  <si>
    <t>VENDUTO</t>
  </si>
  <si>
    <t>INCASSATO</t>
  </si>
  <si>
    <t>DIFFERENZA VENDUTO / INCASSATO</t>
  </si>
  <si>
    <t>INFO</t>
  </si>
  <si>
    <t>CFMME</t>
  </si>
  <si>
    <t>DETTAGLIO ELETTRONICO</t>
  </si>
  <si>
    <t>BANCOMAT</t>
  </si>
  <si>
    <t>CONTEGGIO CONTANTE NEL CASSETTO</t>
  </si>
  <si>
    <t>CONFRONTO FRA CONTANTE TEORICO / RILEVATO</t>
  </si>
  <si>
    <t>MF/POS</t>
  </si>
  <si>
    <t>IVA</t>
  </si>
  <si>
    <t>Total</t>
  </si>
  <si>
    <t>Causale</t>
  </si>
  <si>
    <t>Pagamento</t>
  </si>
  <si>
    <t>Note</t>
  </si>
  <si>
    <t>Negozio:</t>
  </si>
  <si>
    <t>Chiusura Cassa del:</t>
  </si>
  <si>
    <t xml:space="preserve">DETTAGLIO MOVIMENTAZIONE DENARO </t>
  </si>
  <si>
    <t>Taglio</t>
  </si>
  <si>
    <t>Nr</t>
  </si>
  <si>
    <t>.</t>
  </si>
  <si>
    <t>PP1</t>
  </si>
  <si>
    <t>PPN</t>
  </si>
  <si>
    <t>PAGAPIANO PRIMA RATA</t>
  </si>
  <si>
    <t>PAGAPIANO CREDITO RESIDUO</t>
  </si>
  <si>
    <t>Pagapiano Credito</t>
  </si>
  <si>
    <t>Pagapiano prima rata</t>
  </si>
  <si>
    <t>Fiscale</t>
  </si>
  <si>
    <t>CC04</t>
  </si>
  <si>
    <t>BANCOMAT CC</t>
  </si>
  <si>
    <t>Base IVA</t>
  </si>
  <si>
    <t>Importo</t>
  </si>
  <si>
    <t>EPSTP</t>
  </si>
  <si>
    <t>Satispay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</si>
</sst>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_-;\-* #,##0.00_-;_-* &quot;-&quot;??_-;_-@_-"/>
    <numFmt numFmtId="165" formatCode="#,##0.00_ ;[Red]\-#,##0.00\ "/>
    <numFmt numFmtId="166" formatCode="m/d/yy\ h:mm;@"/>
    <numFmt numFmtId="167" formatCode="_-* #,##0.00\ [$€-1]_-;\-* #,##0.00\ [$€-1]_-;_-* &quot;-&quot;??\ [$€-1]_-;_-@_-"/>
    <numFmt numFmtId="168" formatCode=";;;"/>
    <numFmt numFmtId="169" formatCode="d/m/yy\ h:mm;@"/>
    <numFmt numFmtId="170" formatCode="0;;;@"/>
  </numFmts>
  <fonts count="2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trike/>
      <sz val="9"/>
      <color indexed="81"/>
      <name val="Tahoma"/>
      <family val="2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9"/>
      <color indexed="8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92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13">
    <xf numFmtId="0" fontId="0" fillId="0" borderId="0" xfId="0"/>
    <xf numFmtId="0" fontId="0" fillId="0" borderId="0" xfId="0"/>
    <xf numFmtId="164" fontId="0" fillId="0" borderId="0" xfId="1" applyFont="1"/>
    <xf numFmtId="0" fontId="4" fillId="3" borderId="0" xfId="0" applyFont="1" applyFill="1"/>
    <xf numFmtId="0" fontId="0" fillId="0" borderId="0" xfId="0" applyBorder="1" applyAlignment="1"/>
    <xf numFmtId="164" fontId="4" fillId="0" borderId="0" xfId="1" applyFont="1" applyFill="1"/>
    <xf numFmtId="164" fontId="6" fillId="0" borderId="0" xfId="0" applyNumberFormat="1" applyFont="1" applyFill="1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164" fontId="1" fillId="0" borderId="0" xfId="1" applyFont="1" applyAlignment="1">
      <alignment vertical="top"/>
    </xf>
    <xf numFmtId="0" fontId="0" fillId="2" borderId="0" xfId="0" applyFill="1" applyAlignment="1" applyProtection="1">
      <alignment horizontal="center"/>
      <protection locked="0"/>
    </xf>
    <xf numFmtId="164" fontId="1" fillId="2" borderId="0" xfId="1" applyFont="1" applyFill="1" applyAlignment="1" applyProtection="1">
      <alignment vertical="top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4" fillId="0" borderId="0" xfId="1" applyFont="1" applyFill="1" applyAlignment="1">
      <alignment vertical="top"/>
    </xf>
    <xf numFmtId="0" fontId="0" fillId="0" borderId="0" xfId="0" applyBorder="1"/>
    <xf numFmtId="0" fontId="0" fillId="4" borderId="0" xfId="0" applyFill="1"/>
    <xf numFmtId="0" fontId="0" fillId="0" borderId="0" xfId="0" applyAlignment="1">
      <alignment horizontal="left"/>
    </xf>
    <xf numFmtId="0" fontId="0" fillId="0" borderId="0" xfId="0" applyFill="1" applyAlignment="1" applyProtection="1">
      <alignment horizontal="center"/>
      <protection locked="0"/>
    </xf>
    <xf numFmtId="164" fontId="4" fillId="0" borderId="0" xfId="1" applyFont="1" applyFill="1" applyAlignment="1"/>
    <xf numFmtId="0" fontId="0" fillId="0" borderId="0" xfId="0" applyAlignment="1"/>
    <xf numFmtId="164" fontId="1" fillId="0" borderId="0" xfId="1" applyFont="1"/>
    <xf numFmtId="164" fontId="2" fillId="0" borderId="0" xfId="1" applyFont="1" applyAlignment="1">
      <alignment vertical="top"/>
    </xf>
    <xf numFmtId="164" fontId="2" fillId="0" borderId="0" xfId="1" applyFont="1"/>
    <xf numFmtId="164" fontId="4" fillId="4" borderId="0" xfId="1" applyFont="1" applyFill="1" applyAlignment="1">
      <alignment horizontal="center"/>
    </xf>
    <xf numFmtId="165" fontId="3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left"/>
    </xf>
    <xf numFmtId="0" fontId="14" fillId="7" borderId="0" xfId="0" applyFont="1" applyFill="1" applyAlignment="1"/>
    <xf numFmtId="167" fontId="14" fillId="7" borderId="0" xfId="0" applyNumberFormat="1" applyFont="1" applyFill="1" applyAlignment="1"/>
    <xf numFmtId="0" fontId="14" fillId="8" borderId="0" xfId="0" applyFont="1" applyFill="1" applyAlignment="1"/>
    <xf numFmtId="0" fontId="4" fillId="4" borderId="0" xfId="0" applyFont="1" applyFill="1"/>
    <xf numFmtId="164" fontId="10" fillId="4" borderId="0" xfId="1" applyFont="1" applyFill="1" applyAlignment="1">
      <alignment horizontal="center"/>
    </xf>
    <xf numFmtId="0" fontId="0" fillId="0" borderId="0" xfId="0" applyFill="1"/>
    <xf numFmtId="0" fontId="10" fillId="4" borderId="0" xfId="0" applyFont="1" applyFill="1"/>
    <xf numFmtId="167" fontId="16" fillId="0" borderId="0" xfId="0" applyNumberFormat="1" applyFont="1" applyFill="1" applyAlignment="1">
      <alignment vertical="center"/>
    </xf>
    <xf numFmtId="0" fontId="0" fillId="9" borderId="0" xfId="0" applyFill="1"/>
    <xf numFmtId="0" fontId="0" fillId="4" borderId="0" xfId="0" applyFill="1" applyBorder="1"/>
    <xf numFmtId="0" fontId="0" fillId="4" borderId="0" xfId="0" applyFill="1" applyBorder="1" applyAlignment="1">
      <alignment horizontal="left"/>
    </xf>
    <xf numFmtId="0" fontId="0" fillId="4" borderId="0" xfId="0" applyFill="1" applyBorder="1" applyAlignment="1"/>
    <xf numFmtId="0" fontId="0" fillId="4" borderId="0" xfId="0" applyFill="1" applyAlignment="1">
      <alignment vertical="top"/>
    </xf>
    <xf numFmtId="0" fontId="4" fillId="0" borderId="0" xfId="0" applyNumberFormat="1" applyFont="1" applyFill="1" applyAlignment="1">
      <alignment horizontal="center"/>
    </xf>
    <xf numFmtId="0" fontId="9" fillId="4" borderId="0" xfId="0" applyFont="1" applyFill="1" applyBorder="1" applyAlignment="1">
      <alignment vertical="top" wrapText="1"/>
    </xf>
    <xf numFmtId="0" fontId="0" fillId="9" borderId="0" xfId="0" applyFill="1" applyAlignment="1">
      <alignment vertical="top"/>
    </xf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164" fontId="0" fillId="0" borderId="0" xfId="1" applyFont="1" applyAlignment="1">
      <alignment vertical="top"/>
    </xf>
    <xf numFmtId="164" fontId="1" fillId="0" borderId="0" xfId="1" applyFont="1" applyAlignment="1">
      <alignment vertical="top"/>
    </xf>
    <xf numFmtId="164" fontId="1" fillId="2" borderId="0" xfId="1" applyFont="1" applyFill="1" applyAlignment="1" applyProtection="1">
      <alignment vertical="top"/>
      <protection locked="0"/>
    </xf>
    <xf numFmtId="0" fontId="0" fillId="4" borderId="0" xfId="0" applyFill="1"/>
    <xf numFmtId="164" fontId="2" fillId="0" borderId="0" xfId="1" applyFont="1" applyAlignment="1">
      <alignment vertical="top"/>
    </xf>
    <xf numFmtId="168" fontId="0" fillId="0" borderId="0" xfId="0" applyNumberFormat="1" applyFill="1"/>
    <xf numFmtId="168" fontId="4" fillId="4" borderId="0" xfId="0" applyNumberFormat="1" applyFont="1" applyFill="1"/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168" fontId="0" fillId="0" borderId="0" xfId="0" applyNumberFormat="1"/>
    <xf numFmtId="165" fontId="3" fillId="4" borderId="0" xfId="1" applyNumberFormat="1" applyFont="1" applyFill="1" applyAlignment="1">
      <alignment horizontal="center"/>
    </xf>
    <xf numFmtId="0" fontId="5" fillId="4" borderId="0" xfId="1" applyNumberFormat="1" applyFont="1" applyFill="1" applyAlignment="1"/>
    <xf numFmtId="0" fontId="0" fillId="4" borderId="0" xfId="0" applyNumberFormat="1" applyFill="1"/>
    <xf numFmtId="0" fontId="0" fillId="4" borderId="0" xfId="1" applyNumberFormat="1" applyFont="1" applyFill="1"/>
    <xf numFmtId="0" fontId="8" fillId="4" borderId="0" xfId="0" applyFont="1" applyFill="1" applyAlignment="1">
      <alignment horizontal="center" textRotation="90" wrapText="1"/>
    </xf>
    <xf numFmtId="0" fontId="8" fillId="4" borderId="0" xfId="0" applyFont="1" applyFill="1" applyAlignment="1">
      <alignment horizontal="center"/>
    </xf>
    <xf numFmtId="0" fontId="8" fillId="4" borderId="0" xfId="0" applyFont="1" applyFill="1" applyAlignment="1">
      <alignment textRotation="90" wrapText="1"/>
    </xf>
    <xf numFmtId="164" fontId="4" fillId="4" borderId="0" xfId="1" applyFont="1" applyFill="1" applyAlignment="1">
      <alignment horizontal="center"/>
    </xf>
    <xf numFmtId="0" fontId="0" fillId="0" borderId="0" xfId="0" applyAlignment="1">
      <alignment horizontal="right" vertical="top"/>
    </xf>
    <xf numFmtId="2" fontId="0" fillId="0" borderId="0" xfId="0" applyNumberFormat="1"/>
    <xf numFmtId="2" fontId="8" fillId="4" borderId="0" xfId="0" applyNumberFormat="1" applyFont="1" applyFill="1" applyAlignment="1">
      <alignment textRotation="90"/>
    </xf>
    <xf numFmtId="2" fontId="8" fillId="4" borderId="0" xfId="0" applyNumberFormat="1" applyFont="1" applyFill="1" applyAlignment="1">
      <alignment textRotation="90" wrapText="1"/>
    </xf>
    <xf numFmtId="2" fontId="17" fillId="7" borderId="0" xfId="0" applyNumberFormat="1" applyFont="1" applyFill="1"/>
    <xf numFmtId="169" fontId="8" fillId="4" borderId="0" xfId="0" applyNumberFormat="1" applyFont="1" applyFill="1" applyAlignment="1">
      <alignment horizontal="center"/>
    </xf>
    <xf numFmtId="169" fontId="0" fillId="0" borderId="0" xfId="0" applyNumberFormat="1"/>
    <xf numFmtId="164" fontId="4" fillId="4" borderId="0" xfId="1" applyFont="1" applyFill="1" applyAlignment="1">
      <alignment horizontal="center"/>
    </xf>
    <xf numFmtId="2" fontId="17" fillId="10" borderId="0" xfId="0" applyNumberFormat="1" applyFont="1" applyFill="1"/>
    <xf numFmtId="164" fontId="1" fillId="0" borderId="0" xfId="1" applyFont="1" applyAlignment="1">
      <alignment horizontal="center"/>
    </xf>
    <xf numFmtId="164" fontId="2" fillId="0" borderId="0" xfId="1" applyFont="1" applyAlignment="1">
      <alignment horizontal="center"/>
    </xf>
    <xf numFmtId="164" fontId="0" fillId="0" borderId="0" xfId="1" applyFont="1" applyAlignment="1">
      <alignment horizontal="center"/>
    </xf>
    <xf numFmtId="0" fontId="0" fillId="0" borderId="0" xfId="0" applyFill="1" applyAlignment="1">
      <alignment horizontal="center"/>
    </xf>
    <xf numFmtId="164" fontId="1" fillId="11" borderId="0" xfId="1" applyFont="1" applyFill="1" applyAlignment="1" applyProtection="1">
      <alignment vertical="top"/>
    </xf>
    <xf numFmtId="2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vertical="top"/>
    </xf>
    <xf numFmtId="0" fontId="2" fillId="0" borderId="0" xfId="1" applyNumberFormat="1" applyFont="1" applyFill="1" applyAlignment="1"/>
    <xf numFmtId="0" fontId="0" fillId="0" borderId="0" xfId="0" applyNumberFormat="1" applyFont="1" applyFill="1" applyAlignment="1"/>
    <xf numFmtId="0" fontId="8" fillId="0" borderId="0" xfId="0" applyFont="1" applyAlignment="1"/>
    <xf numFmtId="164" fontId="0" fillId="0" borderId="0" xfId="1" applyFont="1" applyFill="1" applyAlignment="1"/>
    <xf numFmtId="164" fontId="0" fillId="0" borderId="0" xfId="1" applyFont="1" applyAlignment="1"/>
    <xf numFmtId="0" fontId="0" fillId="0" borderId="0" xfId="1" applyNumberFormat="1" applyFont="1" applyAlignment="1"/>
    <xf numFmtId="0" fontId="0" fillId="0" borderId="0" xfId="0" applyAlignment="1">
      <alignment horizontal="left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top"/>
    </xf>
    <xf numFmtId="0" fontId="0" fillId="0" borderId="0" xfId="0"/>
    <xf numFmtId="0" fontId="18" fillId="0" borderId="0" xfId="0" applyFont="1" applyAlignment="1">
      <alignment vertical="top"/>
    </xf>
    <xf numFmtId="0" fontId="19" fillId="0" borderId="0" xfId="0" applyFont="1" applyAlignment="1">
      <alignment horizontal="right" vertical="top" indent="1"/>
    </xf>
    <xf numFmtId="0" fontId="18" fillId="0" borderId="0" xfId="0" applyFont="1"/>
    <xf numFmtId="0" fontId="19" fillId="0" borderId="0" xfId="0" applyFont="1" applyAlignment="1">
      <alignment horizontal="right" indent="1"/>
    </xf>
    <xf numFmtId="0" fontId="19" fillId="0" borderId="9" xfId="0" applyFont="1" applyBorder="1"/>
    <xf numFmtId="0" fontId="18" fillId="0" borderId="0" xfId="0" applyFont="1" applyAlignment="1">
      <alignment vertical="center"/>
    </xf>
    <xf numFmtId="4" fontId="18" fillId="0" borderId="0" xfId="0" applyNumberFormat="1" applyFont="1" applyAlignment="1">
      <alignment horizontal="center" vertical="center"/>
    </xf>
    <xf numFmtId="4" fontId="18" fillId="0" borderId="0" xfId="0" applyNumberFormat="1" applyFont="1" applyAlignment="1">
      <alignment horizontal="center"/>
    </xf>
    <xf numFmtId="0" fontId="18" fillId="0" borderId="0" xfId="0" applyFont="1" applyBorder="1"/>
    <xf numFmtId="0" fontId="18" fillId="0" borderId="0" xfId="0" applyFont="1" applyAlignment="1">
      <alignment horizontal="center" vertical="top"/>
    </xf>
    <xf numFmtId="4" fontId="18" fillId="0" borderId="0" xfId="0" applyNumberFormat="1" applyFont="1"/>
    <xf numFmtId="0" fontId="18" fillId="0" borderId="12" xfId="0" applyFont="1" applyBorder="1" applyAlignment="1">
      <alignment horizontal="center"/>
    </xf>
    <xf numFmtId="2" fontId="18" fillId="0" borderId="13" xfId="0" applyNumberFormat="1" applyFont="1" applyBorder="1"/>
    <xf numFmtId="2" fontId="18" fillId="0" borderId="16" xfId="0" applyNumberFormat="1" applyFont="1" applyBorder="1"/>
    <xf numFmtId="4" fontId="19" fillId="0" borderId="10" xfId="0" applyNumberFormat="1" applyFont="1" applyBorder="1" applyAlignment="1">
      <alignment horizontal="right"/>
    </xf>
    <xf numFmtId="2" fontId="18" fillId="0" borderId="18" xfId="0" applyNumberFormat="1" applyFont="1" applyBorder="1"/>
    <xf numFmtId="0" fontId="18" fillId="0" borderId="19" xfId="0" applyFont="1" applyBorder="1"/>
    <xf numFmtId="0" fontId="19" fillId="0" borderId="0" xfId="0" applyFont="1" applyAlignment="1">
      <alignment horizontal="left"/>
    </xf>
    <xf numFmtId="164" fontId="18" fillId="0" borderId="0" xfId="0" applyNumberFormat="1" applyFont="1"/>
    <xf numFmtId="0" fontId="18" fillId="0" borderId="14" xfId="0" applyFont="1" applyBorder="1" applyAlignment="1">
      <alignment horizontal="right"/>
    </xf>
    <xf numFmtId="0" fontId="18" fillId="0" borderId="0" xfId="0" applyFont="1" applyBorder="1" applyAlignment="1">
      <alignment horizontal="right"/>
    </xf>
    <xf numFmtId="164" fontId="21" fillId="0" borderId="11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21" fillId="0" borderId="11" xfId="0" applyNumberFormat="1" applyFont="1" applyBorder="1" applyAlignment="1">
      <alignment horizontal="center"/>
    </xf>
    <xf numFmtId="164" fontId="18" fillId="0" borderId="15" xfId="0" applyNumberFormat="1" applyFont="1" applyBorder="1"/>
    <xf numFmtId="164" fontId="18" fillId="0" borderId="17" xfId="0" applyNumberFormat="1" applyFont="1" applyBorder="1"/>
    <xf numFmtId="164" fontId="18" fillId="0" borderId="20" xfId="0" applyNumberFormat="1" applyFont="1" applyBorder="1"/>
    <xf numFmtId="164" fontId="19" fillId="0" borderId="14" xfId="0" applyNumberFormat="1" applyFont="1" applyBorder="1" applyAlignment="1">
      <alignment horizontal="right" vertical="center"/>
    </xf>
    <xf numFmtId="164" fontId="19" fillId="0" borderId="0" xfId="0" applyNumberFormat="1" applyFont="1" applyBorder="1" applyAlignment="1">
      <alignment horizontal="right" vertical="center"/>
    </xf>
    <xf numFmtId="170" fontId="19" fillId="0" borderId="0" xfId="0" applyNumberFormat="1" applyFont="1" applyBorder="1" applyAlignment="1">
      <alignment horizontal="right"/>
    </xf>
    <xf numFmtId="0" fontId="19" fillId="0" borderId="0" xfId="0" applyFont="1" applyBorder="1" applyAlignment="1"/>
    <xf numFmtId="170" fontId="18" fillId="0" borderId="0" xfId="0" applyNumberFormat="1" applyFont="1"/>
    <xf numFmtId="170" fontId="20" fillId="0" borderId="0" xfId="0" applyNumberFormat="1" applyFont="1" applyAlignment="1">
      <alignment vertical="top"/>
    </xf>
    <xf numFmtId="170" fontId="18" fillId="0" borderId="0" xfId="0" applyNumberFormat="1" applyFont="1" applyBorder="1" applyAlignment="1">
      <alignment horizontal="right"/>
    </xf>
    <xf numFmtId="164" fontId="0" fillId="4" borderId="0" xfId="0" applyNumberFormat="1" applyFill="1" applyBorder="1" applyAlignment="1"/>
    <xf numFmtId="164" fontId="4" fillId="4" borderId="0" xfId="0" applyNumberFormat="1" applyFont="1" applyFill="1" applyAlignment="1">
      <alignment horizontal="center"/>
    </xf>
    <xf numFmtId="0" fontId="0" fillId="0" borderId="0" xfId="0" applyFill="1" applyBorder="1" applyAlignment="1">
      <alignment vertical="top"/>
    </xf>
    <xf numFmtId="164" fontId="0" fillId="0" borderId="0" xfId="0" applyNumberFormat="1"/>
    <xf numFmtId="0" fontId="0" fillId="0" borderId="0" xfId="0" applyAlignment="1">
      <alignment horizontal="left"/>
    </xf>
    <xf numFmtId="164" fontId="23" fillId="0" borderId="0" xfId="1" applyFont="1" applyAlignment="1">
      <alignment vertical="top"/>
    </xf>
    <xf numFmtId="0" fontId="24" fillId="0" borderId="0" xfId="0" applyFont="1" applyAlignment="1">
      <alignment vertical="top"/>
    </xf>
    <xf numFmtId="0" fontId="24" fillId="0" borderId="0" xfId="0" applyFont="1" applyAlignment="1">
      <alignment horizontal="left" vertical="top"/>
    </xf>
    <xf numFmtId="0" fontId="0" fillId="0" borderId="0" xfId="0" applyAlignment="1">
      <alignment horizontal="right"/>
    </xf>
    <xf numFmtId="0" fontId="0" fillId="11" borderId="0" xfId="0" applyFill="1" applyBorder="1"/>
    <xf numFmtId="4" fontId="18" fillId="0" borderId="0" xfId="0" applyNumberFormat="1" applyFont="1" applyBorder="1" applyAlignment="1">
      <alignment horizontal="right"/>
    </xf>
    <xf numFmtId="164" fontId="20" fillId="0" borderId="0" xfId="0" applyNumberFormat="1" applyFont="1" applyBorder="1" applyAlignment="1">
      <alignment horizontal="right"/>
    </xf>
    <xf numFmtId="4" fontId="19" fillId="0" borderId="0" xfId="0" applyNumberFormat="1" applyFont="1" applyBorder="1" applyAlignment="1">
      <alignment horizontal="right"/>
    </xf>
    <xf numFmtId="0" fontId="19" fillId="0" borderId="10" xfId="0" applyFont="1" applyBorder="1"/>
    <xf numFmtId="4" fontId="19" fillId="0" borderId="0" xfId="0" applyNumberFormat="1" applyFont="1" applyBorder="1" applyAlignment="1">
      <alignment horizontal="center" vertical="center"/>
    </xf>
    <xf numFmtId="164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1" fillId="4" borderId="0" xfId="1" applyNumberFormat="1" applyFont="1" applyFill="1" applyBorder="1" applyAlignment="1">
      <alignment horizontal="left" vertical="top"/>
    </xf>
    <xf numFmtId="14" fontId="1" fillId="4" borderId="0" xfId="1" applyNumberFormat="1" applyFont="1" applyFill="1" applyBorder="1" applyAlignment="1">
      <alignment horizontal="left" vertical="top"/>
    </xf>
    <xf numFmtId="164" fontId="0" fillId="4" borderId="0" xfId="1" applyFont="1" applyFill="1" applyBorder="1" applyAlignment="1">
      <alignment horizontal="left" vertical="top"/>
    </xf>
    <xf numFmtId="0" fontId="10" fillId="4" borderId="0" xfId="0" applyFont="1" applyFill="1" applyAlignment="1">
      <alignment horizontal="center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left"/>
    </xf>
    <xf numFmtId="0" fontId="0" fillId="0" borderId="0" xfId="1" applyNumberFormat="1" applyFont="1" applyFill="1" applyAlignment="1">
      <alignment horizontal="left" vertic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alignment horizontal="center" vertical="top" wrapText="1"/>
      <protection locked="0"/>
    </xf>
    <xf numFmtId="0" fontId="0" fillId="2" borderId="3" xfId="0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horizontal="center" vertical="top" wrapText="1"/>
      <protection locked="0"/>
    </xf>
    <xf numFmtId="0" fontId="0" fillId="2" borderId="0" xfId="0" applyFill="1" applyBorder="1" applyAlignment="1" applyProtection="1">
      <alignment horizontal="center" vertical="top" wrapText="1"/>
      <protection locked="0"/>
    </xf>
    <xf numFmtId="0" fontId="0" fillId="2" borderId="5" xfId="0" applyFill="1" applyBorder="1" applyAlignment="1" applyProtection="1">
      <alignment horizontal="center" vertical="top" wrapText="1"/>
      <protection locked="0"/>
    </xf>
    <xf numFmtId="0" fontId="0" fillId="2" borderId="6" xfId="0" applyFill="1" applyBorder="1" applyAlignment="1" applyProtection="1">
      <alignment horizontal="center" vertical="top" wrapText="1"/>
      <protection locked="0"/>
    </xf>
    <xf numFmtId="0" fontId="0" fillId="2" borderId="7" xfId="0" applyFill="1" applyBorder="1" applyAlignment="1" applyProtection="1">
      <alignment horizontal="center" vertical="top" wrapText="1"/>
      <protection locked="0"/>
    </xf>
    <xf numFmtId="0" fontId="0" fillId="2" borderId="8" xfId="0" applyFill="1" applyBorder="1" applyAlignment="1" applyProtection="1">
      <alignment horizontal="center" vertical="top" wrapText="1"/>
      <protection locked="0"/>
    </xf>
    <xf numFmtId="167" fontId="15" fillId="7" borderId="0" xfId="1" applyNumberFormat="1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167" fontId="3" fillId="0" borderId="0" xfId="1" applyNumberFormat="1" applyFont="1" applyAlignment="1">
      <alignment horizontal="right"/>
    </xf>
    <xf numFmtId="0" fontId="14" fillId="5" borderId="0" xfId="0" applyFont="1" applyFill="1" applyAlignment="1">
      <alignment horizontal="center"/>
    </xf>
    <xf numFmtId="0" fontId="14" fillId="8" borderId="0" xfId="0" applyFont="1" applyFill="1" applyAlignment="1">
      <alignment horizontal="center"/>
    </xf>
    <xf numFmtId="164" fontId="4" fillId="4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Fill="1" applyAlignment="1">
      <alignment horizontal="left"/>
    </xf>
    <xf numFmtId="0" fontId="2" fillId="0" borderId="0" xfId="1" applyNumberFormat="1" applyFont="1" applyFill="1" applyAlignment="1">
      <alignment horizontal="left"/>
    </xf>
    <xf numFmtId="0" fontId="0" fillId="0" borderId="0" xfId="0" applyAlignment="1">
      <alignment horizontal="left"/>
    </xf>
    <xf numFmtId="0" fontId="4" fillId="4" borderId="0" xfId="0" applyFont="1" applyFill="1" applyAlignment="1">
      <alignment horizontal="center" vertical="center"/>
    </xf>
    <xf numFmtId="0" fontId="10" fillId="0" borderId="9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14" fillId="6" borderId="0" xfId="0" applyFont="1" applyFill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167" fontId="8" fillId="0" borderId="0" xfId="0" applyNumberFormat="1" applyFont="1" applyAlignment="1">
      <alignment horizontal="right"/>
    </xf>
    <xf numFmtId="0" fontId="8" fillId="0" borderId="0" xfId="0" applyFont="1" applyAlignment="1">
      <alignment horizontal="center" vertical="center"/>
    </xf>
    <xf numFmtId="167" fontId="0" fillId="0" borderId="0" xfId="0" applyNumberFormat="1" applyFont="1" applyFill="1" applyAlignment="1">
      <alignment horizontal="left"/>
    </xf>
    <xf numFmtId="166" fontId="0" fillId="0" borderId="0" xfId="0" applyNumberFormat="1" applyFont="1" applyFill="1" applyAlignment="1">
      <alignment horizontal="left" vertical="top"/>
    </xf>
    <xf numFmtId="0" fontId="0" fillId="0" borderId="0" xfId="0" applyNumberFormat="1" applyFont="1" applyFill="1" applyAlignment="1">
      <alignment horizontal="left"/>
    </xf>
    <xf numFmtId="164" fontId="0" fillId="0" borderId="0" xfId="1" applyFont="1" applyAlignment="1">
      <alignment horizontal="left"/>
    </xf>
    <xf numFmtId="170" fontId="18" fillId="0" borderId="0" xfId="0" applyNumberFormat="1" applyFont="1" applyBorder="1" applyAlignment="1"/>
    <xf numFmtId="0" fontId="19" fillId="0" borderId="9" xfId="0" applyFont="1" applyBorder="1" applyAlignment="1">
      <alignment horizontal="left"/>
    </xf>
    <xf numFmtId="0" fontId="19" fillId="0" borderId="10" xfId="0" applyFont="1" applyBorder="1" applyAlignment="1">
      <alignment horizontal="left"/>
    </xf>
    <xf numFmtId="0" fontId="19" fillId="0" borderId="11" xfId="0" applyFont="1" applyBorder="1" applyAlignment="1">
      <alignment horizontal="left"/>
    </xf>
    <xf numFmtId="170" fontId="18" fillId="0" borderId="13" xfId="0" applyNumberFormat="1" applyFont="1" applyBorder="1" applyAlignment="1">
      <alignment horizontal="left" vertical="top" wrapText="1"/>
    </xf>
    <xf numFmtId="170" fontId="18" fillId="0" borderId="14" xfId="0" applyNumberFormat="1" applyFont="1" applyBorder="1" applyAlignment="1">
      <alignment horizontal="left" vertical="top" wrapText="1"/>
    </xf>
    <xf numFmtId="170" fontId="18" fillId="0" borderId="15" xfId="0" applyNumberFormat="1" applyFont="1" applyBorder="1" applyAlignment="1">
      <alignment horizontal="left" vertical="top" wrapText="1"/>
    </xf>
    <xf numFmtId="170" fontId="18" fillId="0" borderId="16" xfId="0" applyNumberFormat="1" applyFont="1" applyBorder="1" applyAlignment="1">
      <alignment horizontal="left" vertical="top" wrapText="1"/>
    </xf>
    <xf numFmtId="170" fontId="18" fillId="0" borderId="0" xfId="0" applyNumberFormat="1" applyFont="1" applyBorder="1" applyAlignment="1">
      <alignment horizontal="left" vertical="top" wrapText="1"/>
    </xf>
    <xf numFmtId="170" fontId="18" fillId="0" borderId="17" xfId="0" applyNumberFormat="1" applyFont="1" applyBorder="1" applyAlignment="1">
      <alignment horizontal="left" vertical="top" wrapText="1"/>
    </xf>
    <xf numFmtId="170" fontId="18" fillId="0" borderId="18" xfId="0" applyNumberFormat="1" applyFont="1" applyBorder="1" applyAlignment="1">
      <alignment horizontal="left" vertical="top" wrapText="1"/>
    </xf>
    <xf numFmtId="170" fontId="18" fillId="0" borderId="19" xfId="0" applyNumberFormat="1" applyFont="1" applyBorder="1" applyAlignment="1">
      <alignment horizontal="left" vertical="top" wrapText="1"/>
    </xf>
    <xf numFmtId="170" fontId="18" fillId="0" borderId="20" xfId="0" applyNumberFormat="1" applyFont="1" applyBorder="1" applyAlignment="1">
      <alignment horizontal="left" vertical="top" wrapText="1"/>
    </xf>
    <xf numFmtId="14" fontId="21" fillId="0" borderId="0" xfId="0" applyNumberFormat="1" applyFont="1" applyAlignment="1">
      <alignment horizontal="left"/>
    </xf>
    <xf numFmtId="170" fontId="18" fillId="0" borderId="19" xfId="0" applyNumberFormat="1" applyFont="1" applyBorder="1" applyAlignment="1"/>
    <xf numFmtId="170" fontId="22" fillId="0" borderId="0" xfId="0" applyNumberFormat="1" applyFont="1" applyBorder="1" applyAlignment="1">
      <alignment horizontal="right"/>
    </xf>
    <xf numFmtId="170" fontId="18" fillId="0" borderId="14" xfId="0" applyNumberFormat="1" applyFont="1" applyBorder="1" applyAlignment="1"/>
    <xf numFmtId="0" fontId="14" fillId="6" borderId="0" xfId="0" applyFont="1" applyFill="1" applyAlignment="1">
      <alignment horizontal="center" vertical="center"/>
    </xf>
    <xf numFmtId="167" fontId="14" fillId="7" borderId="0" xfId="0" applyNumberFormat="1" applyFont="1" applyFill="1" applyAlignment="1">
      <alignment vertical="center"/>
    </xf>
  </cellXfs>
  <cellStyles count="2">
    <cellStyle name="Migliaia" xfId="1" builtinId="3"/>
    <cellStyle name="Normale" xfId="0" builtinId="0"/>
  </cellStyles>
  <dxfs count="9"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ont>
        <color theme="1"/>
      </font>
    </dxf>
    <dxf>
      <font>
        <color rgb="FFFF0000"/>
      </font>
    </dxf>
    <dxf>
      <fill>
        <patternFill>
          <bgColor rgb="FFFF9393"/>
        </patternFill>
      </fill>
    </dxf>
    <dxf>
      <font>
        <color theme="1"/>
      </font>
    </dxf>
    <dxf>
      <font>
        <color theme="1"/>
      </font>
    </dxf>
    <dxf>
      <font>
        <color auto="1"/>
      </font>
    </dxf>
    <dxf>
      <font>
        <color rgb="FFFF0000"/>
      </font>
    </dxf>
  </dxfs>
  <tableStyles count="0" defaultTableStyle="TableStyleMedium2" defaultPivotStyle="PivotStyleLight16"/>
  <colors>
    <mruColors>
      <color rgb="FFFB5C31"/>
      <color rgb="FFE66F0C"/>
      <color rgb="FFCC0000"/>
      <color rgb="FFFF5050"/>
      <color rgb="FF920000"/>
      <color rgb="FFFF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47832</xdr:colOff>
      <xdr:row>2</xdr:row>
      <xdr:rowOff>82923</xdr:rowOff>
    </xdr:from>
    <xdr:to>
      <xdr:col>11</xdr:col>
      <xdr:colOff>552657</xdr:colOff>
      <xdr:row>4</xdr:row>
      <xdr:rowOff>149598</xdr:rowOff>
    </xdr:to>
    <xdr:pic>
      <xdr:nvPicPr>
        <xdr:cNvPr id="2" name="Immag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543757" y="721098"/>
          <a:ext cx="504825" cy="447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18</xdr:col>
      <xdr:colOff>66675</xdr:colOff>
      <xdr:row>2</xdr:row>
      <xdr:rowOff>66675</xdr:rowOff>
    </xdr:from>
    <xdr:to>
      <xdr:col>18</xdr:col>
      <xdr:colOff>571500</xdr:colOff>
      <xdr:row>4</xdr:row>
      <xdr:rowOff>114300</xdr:rowOff>
    </xdr:to>
    <xdr:pic>
      <xdr:nvPicPr>
        <xdr:cNvPr id="19" name="Immagine 18">
          <a:extLst>
            <a:ext uri="{FF2B5EF4-FFF2-40B4-BE49-F238E27FC236}">
              <a16:creationId xmlns:a16="http://schemas.microsoft.com/office/drawing/2014/main" id="{6155FA94-90D4-4575-A5F2-F2E5FDFEC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29800" y="704850"/>
          <a:ext cx="504825" cy="428625"/>
        </a:xfrm>
        <a:prstGeom prst="rect">
          <a:avLst/>
        </a:prstGeom>
      </xdr:spPr>
    </xdr:pic>
    <xdr:clientData/>
  </xdr:twoCellAnchor>
  <xdr:twoCellAnchor editAs="oneCell">
    <xdr:from>
      <xdr:col>12</xdr:col>
      <xdr:colOff>35700</xdr:colOff>
      <xdr:row>2</xdr:row>
      <xdr:rowOff>83325</xdr:rowOff>
    </xdr:from>
    <xdr:to>
      <xdr:col>12</xdr:col>
      <xdr:colOff>540525</xdr:colOff>
      <xdr:row>4</xdr:row>
      <xdr:rowOff>150000</xdr:rowOff>
    </xdr:to>
    <xdr:pic>
      <xdr:nvPicPr>
        <xdr:cNvPr id="21" name="Immagine 20">
          <a:extLst>
            <a:ext uri="{FF2B5EF4-FFF2-40B4-BE49-F238E27FC236}">
              <a16:creationId xmlns:a16="http://schemas.microsoft.com/office/drawing/2014/main" id="{A5FDA28C-AEB3-431B-8171-178DD814A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1225" y="721500"/>
          <a:ext cx="504825" cy="447675"/>
        </a:xfrm>
        <a:prstGeom prst="rect">
          <a:avLst/>
        </a:prstGeom>
      </xdr:spPr>
    </xdr:pic>
    <xdr:clientData/>
  </xdr:twoCellAnchor>
  <xdr:twoCellAnchor editAs="oneCell">
    <xdr:from>
      <xdr:col>17</xdr:col>
      <xdr:colOff>52350</xdr:colOff>
      <xdr:row>2</xdr:row>
      <xdr:rowOff>71400</xdr:rowOff>
    </xdr:from>
    <xdr:to>
      <xdr:col>17</xdr:col>
      <xdr:colOff>557175</xdr:colOff>
      <xdr:row>4</xdr:row>
      <xdr:rowOff>119025</xdr:rowOff>
    </xdr:to>
    <xdr:pic>
      <xdr:nvPicPr>
        <xdr:cNvPr id="23" name="Immagine 22">
          <a:extLst>
            <a:ext uri="{FF2B5EF4-FFF2-40B4-BE49-F238E27FC236}">
              <a16:creationId xmlns:a16="http://schemas.microsoft.com/office/drawing/2014/main" id="{4F77A8E4-B541-43D8-9D2A-88BC59F5EF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5875" y="709575"/>
          <a:ext cx="504825" cy="428625"/>
        </a:xfrm>
        <a:prstGeom prst="rect">
          <a:avLst/>
        </a:prstGeom>
      </xdr:spPr>
    </xdr:pic>
    <xdr:clientData/>
  </xdr:twoCellAnchor>
  <xdr:twoCellAnchor editAs="oneCell">
    <xdr:from>
      <xdr:col>16</xdr:col>
      <xdr:colOff>97575</xdr:colOff>
      <xdr:row>2</xdr:row>
      <xdr:rowOff>88050</xdr:rowOff>
    </xdr:from>
    <xdr:to>
      <xdr:col>16</xdr:col>
      <xdr:colOff>602400</xdr:colOff>
      <xdr:row>4</xdr:row>
      <xdr:rowOff>135675</xdr:rowOff>
    </xdr:to>
    <xdr:pic>
      <xdr:nvPicPr>
        <xdr:cNvPr id="25" name="Immagine 24">
          <a:extLst>
            <a:ext uri="{FF2B5EF4-FFF2-40B4-BE49-F238E27FC236}">
              <a16:creationId xmlns:a16="http://schemas.microsoft.com/office/drawing/2014/main" id="{B5FD085A-818D-40C2-8403-D7BC42119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1500" y="726225"/>
          <a:ext cx="504825" cy="428625"/>
        </a:xfrm>
        <a:prstGeom prst="rect">
          <a:avLst/>
        </a:prstGeom>
      </xdr:spPr>
    </xdr:pic>
    <xdr:clientData/>
  </xdr:twoCellAnchor>
  <xdr:twoCellAnchor editAs="oneCell">
    <xdr:from>
      <xdr:col>16</xdr:col>
      <xdr:colOff>18975</xdr:colOff>
      <xdr:row>6</xdr:row>
      <xdr:rowOff>18975</xdr:rowOff>
    </xdr:from>
    <xdr:to>
      <xdr:col>17</xdr:col>
      <xdr:colOff>38025</xdr:colOff>
      <xdr:row>7</xdr:row>
      <xdr:rowOff>199950</xdr:rowOff>
    </xdr:to>
    <xdr:pic>
      <xdr:nvPicPr>
        <xdr:cNvPr id="27" name="Immagine 26">
          <a:extLst>
            <a:ext uri="{FF2B5EF4-FFF2-40B4-BE49-F238E27FC236}">
              <a16:creationId xmlns:a16="http://schemas.microsoft.com/office/drawing/2014/main" id="{A3BE9E2F-D327-46BF-8BA4-E5EF217AF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2900" y="1438200"/>
          <a:ext cx="628650" cy="390525"/>
        </a:xfrm>
        <a:prstGeom prst="rect">
          <a:avLst/>
        </a:prstGeom>
      </xdr:spPr>
    </xdr:pic>
    <xdr:clientData/>
  </xdr:twoCellAnchor>
  <xdr:twoCellAnchor editAs="oneCell">
    <xdr:from>
      <xdr:col>15</xdr:col>
      <xdr:colOff>54675</xdr:colOff>
      <xdr:row>2</xdr:row>
      <xdr:rowOff>54675</xdr:rowOff>
    </xdr:from>
    <xdr:to>
      <xdr:col>15</xdr:col>
      <xdr:colOff>559500</xdr:colOff>
      <xdr:row>4</xdr:row>
      <xdr:rowOff>121350</xdr:rowOff>
    </xdr:to>
    <xdr:pic>
      <xdr:nvPicPr>
        <xdr:cNvPr id="29" name="Immagine 28">
          <a:extLst>
            <a:ext uri="{FF2B5EF4-FFF2-40B4-BE49-F238E27FC236}">
              <a16:creationId xmlns:a16="http://schemas.microsoft.com/office/drawing/2014/main" id="{EAFE7149-883D-40C7-A7FC-E347514F9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9000" y="692850"/>
          <a:ext cx="504825" cy="447675"/>
        </a:xfrm>
        <a:prstGeom prst="rect">
          <a:avLst/>
        </a:prstGeom>
      </xdr:spPr>
    </xdr:pic>
    <xdr:clientData/>
  </xdr:twoCellAnchor>
  <xdr:twoCellAnchor editAs="oneCell">
    <xdr:from>
      <xdr:col>14</xdr:col>
      <xdr:colOff>604725</xdr:colOff>
      <xdr:row>6</xdr:row>
      <xdr:rowOff>33225</xdr:rowOff>
    </xdr:from>
    <xdr:to>
      <xdr:col>16</xdr:col>
      <xdr:colOff>14175</xdr:colOff>
      <xdr:row>8</xdr:row>
      <xdr:rowOff>4650</xdr:rowOff>
    </xdr:to>
    <xdr:pic>
      <xdr:nvPicPr>
        <xdr:cNvPr id="31" name="Immagine 30">
          <a:extLst>
            <a:ext uri="{FF2B5EF4-FFF2-40B4-BE49-F238E27FC236}">
              <a16:creationId xmlns:a16="http://schemas.microsoft.com/office/drawing/2014/main" id="{7BD78242-02DB-45D1-8E47-56E2DFC46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9450" y="1452450"/>
          <a:ext cx="628650" cy="390525"/>
        </a:xfrm>
        <a:prstGeom prst="rect">
          <a:avLst/>
        </a:prstGeom>
      </xdr:spPr>
    </xdr:pic>
    <xdr:clientData/>
  </xdr:twoCellAnchor>
  <xdr:twoCellAnchor editAs="oneCell">
    <xdr:from>
      <xdr:col>14</xdr:col>
      <xdr:colOff>30825</xdr:colOff>
      <xdr:row>2</xdr:row>
      <xdr:rowOff>68925</xdr:rowOff>
    </xdr:from>
    <xdr:to>
      <xdr:col>14</xdr:col>
      <xdr:colOff>535650</xdr:colOff>
      <xdr:row>4</xdr:row>
      <xdr:rowOff>135600</xdr:rowOff>
    </xdr:to>
    <xdr:pic>
      <xdr:nvPicPr>
        <xdr:cNvPr id="33" name="Immagine 32">
          <a:extLst>
            <a:ext uri="{FF2B5EF4-FFF2-40B4-BE49-F238E27FC236}">
              <a16:creationId xmlns:a16="http://schemas.microsoft.com/office/drawing/2014/main" id="{A698865A-DB61-4D9B-8075-961785390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5550" y="707100"/>
          <a:ext cx="504825" cy="447675"/>
        </a:xfrm>
        <a:prstGeom prst="rect">
          <a:avLst/>
        </a:prstGeom>
      </xdr:spPr>
    </xdr:pic>
    <xdr:clientData/>
  </xdr:twoCellAnchor>
  <xdr:twoCellAnchor editAs="oneCell">
    <xdr:from>
      <xdr:col>13</xdr:col>
      <xdr:colOff>609450</xdr:colOff>
      <xdr:row>6</xdr:row>
      <xdr:rowOff>37950</xdr:rowOff>
    </xdr:from>
    <xdr:to>
      <xdr:col>14</xdr:col>
      <xdr:colOff>609450</xdr:colOff>
      <xdr:row>8</xdr:row>
      <xdr:rowOff>9375</xdr:rowOff>
    </xdr:to>
    <xdr:pic>
      <xdr:nvPicPr>
        <xdr:cNvPr id="35" name="Immagine 34">
          <a:extLst>
            <a:ext uri="{FF2B5EF4-FFF2-40B4-BE49-F238E27FC236}">
              <a16:creationId xmlns:a16="http://schemas.microsoft.com/office/drawing/2014/main" id="{D2C7ACFD-3A42-4B61-AA67-21518EED9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4575" y="1457175"/>
          <a:ext cx="609600" cy="390525"/>
        </a:xfrm>
        <a:prstGeom prst="rect">
          <a:avLst/>
        </a:prstGeom>
      </xdr:spPr>
    </xdr:pic>
    <xdr:clientData/>
  </xdr:twoCellAnchor>
  <xdr:twoCellAnchor editAs="oneCell">
    <xdr:from>
      <xdr:col>13</xdr:col>
      <xdr:colOff>64125</xdr:colOff>
      <xdr:row>2</xdr:row>
      <xdr:rowOff>73650</xdr:rowOff>
    </xdr:from>
    <xdr:to>
      <xdr:col>13</xdr:col>
      <xdr:colOff>568950</xdr:colOff>
      <xdr:row>4</xdr:row>
      <xdr:rowOff>140325</xdr:rowOff>
    </xdr:to>
    <xdr:pic>
      <xdr:nvPicPr>
        <xdr:cNvPr id="37" name="Immagine 36">
          <a:extLst>
            <a:ext uri="{FF2B5EF4-FFF2-40B4-BE49-F238E27FC236}">
              <a16:creationId xmlns:a16="http://schemas.microsoft.com/office/drawing/2014/main" id="{ADA6A346-0DB6-40CD-94B7-6DF0A1634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9250" y="711825"/>
          <a:ext cx="504825" cy="447675"/>
        </a:xfrm>
        <a:prstGeom prst="rect">
          <a:avLst/>
        </a:prstGeom>
      </xdr:spPr>
    </xdr:pic>
    <xdr:clientData/>
  </xdr:twoCellAnchor>
  <xdr:twoCellAnchor editAs="oneCell">
    <xdr:from>
      <xdr:col>13</xdr:col>
      <xdr:colOff>33150</xdr:colOff>
      <xdr:row>6</xdr:row>
      <xdr:rowOff>33150</xdr:rowOff>
    </xdr:from>
    <xdr:to>
      <xdr:col>14</xdr:col>
      <xdr:colOff>33150</xdr:colOff>
      <xdr:row>8</xdr:row>
      <xdr:rowOff>4575</xdr:rowOff>
    </xdr:to>
    <xdr:pic>
      <xdr:nvPicPr>
        <xdr:cNvPr id="39" name="Immagine 38">
          <a:extLst>
            <a:ext uri="{FF2B5EF4-FFF2-40B4-BE49-F238E27FC236}">
              <a16:creationId xmlns:a16="http://schemas.microsoft.com/office/drawing/2014/main" id="{F4909580-323B-40E6-8F16-6D20F18DF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8275" y="1452375"/>
          <a:ext cx="609600" cy="390525"/>
        </a:xfrm>
        <a:prstGeom prst="rect">
          <a:avLst/>
        </a:prstGeom>
      </xdr:spPr>
    </xdr:pic>
    <xdr:clientData/>
  </xdr:twoCellAnchor>
  <xdr:twoCellAnchor editAs="oneCell">
    <xdr:from>
      <xdr:col>12</xdr:col>
      <xdr:colOff>30750</xdr:colOff>
      <xdr:row>6</xdr:row>
      <xdr:rowOff>30750</xdr:rowOff>
    </xdr:from>
    <xdr:to>
      <xdr:col>13</xdr:col>
      <xdr:colOff>49800</xdr:colOff>
      <xdr:row>8</xdr:row>
      <xdr:rowOff>2175</xdr:rowOff>
    </xdr:to>
    <xdr:pic>
      <xdr:nvPicPr>
        <xdr:cNvPr id="41" name="Immagine 40">
          <a:extLst>
            <a:ext uri="{FF2B5EF4-FFF2-40B4-BE49-F238E27FC236}">
              <a16:creationId xmlns:a16="http://schemas.microsoft.com/office/drawing/2014/main" id="{00B3A7C1-6EE0-4CC3-AAAD-F827D7F63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6275" y="1449975"/>
          <a:ext cx="628650" cy="390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18825</xdr:colOff>
      <xdr:row>6</xdr:row>
      <xdr:rowOff>28350</xdr:rowOff>
    </xdr:from>
    <xdr:to>
      <xdr:col>12</xdr:col>
      <xdr:colOff>18825</xdr:colOff>
      <xdr:row>8</xdr:row>
      <xdr:rowOff>56925</xdr:rowOff>
    </xdr:to>
    <xdr:pic>
      <xdr:nvPicPr>
        <xdr:cNvPr id="43" name="Immagine 42">
          <a:extLst>
            <a:ext uri="{FF2B5EF4-FFF2-40B4-BE49-F238E27FC236}">
              <a16:creationId xmlns:a16="http://schemas.microsoft.com/office/drawing/2014/main" id="{472A53C0-0482-4AB4-812A-4CF110E92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4750" y="1447575"/>
          <a:ext cx="609600" cy="447675"/>
        </a:xfrm>
        <a:prstGeom prst="rect">
          <a:avLst/>
        </a:prstGeom>
      </xdr:spPr>
    </xdr:pic>
    <xdr:clientData/>
  </xdr:twoCellAnchor>
  <xdr:twoCellAnchor editAs="oneCell">
    <xdr:from>
      <xdr:col>13</xdr:col>
      <xdr:colOff>292650</xdr:colOff>
      <xdr:row>10</xdr:row>
      <xdr:rowOff>73575</xdr:rowOff>
    </xdr:from>
    <xdr:to>
      <xdr:col>14</xdr:col>
      <xdr:colOff>473625</xdr:colOff>
      <xdr:row>12</xdr:row>
      <xdr:rowOff>159300</xdr:rowOff>
    </xdr:to>
    <xdr:pic>
      <xdr:nvPicPr>
        <xdr:cNvPr id="45" name="Immagine 44">
          <a:extLst>
            <a:ext uri="{FF2B5EF4-FFF2-40B4-BE49-F238E27FC236}">
              <a16:creationId xmlns:a16="http://schemas.microsoft.com/office/drawing/2014/main" id="{DB715BF4-546F-4045-81A4-1A877B608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7775" y="2311950"/>
          <a:ext cx="790575" cy="485775"/>
        </a:xfrm>
        <a:prstGeom prst="rect">
          <a:avLst/>
        </a:prstGeom>
      </xdr:spPr>
    </xdr:pic>
    <xdr:clientData/>
  </xdr:twoCellAnchor>
  <xdr:twoCellAnchor editAs="oneCell">
    <xdr:from>
      <xdr:col>13</xdr:col>
      <xdr:colOff>499800</xdr:colOff>
      <xdr:row>12</xdr:row>
      <xdr:rowOff>109275</xdr:rowOff>
    </xdr:from>
    <xdr:to>
      <xdr:col>14</xdr:col>
      <xdr:colOff>414075</xdr:colOff>
      <xdr:row>15</xdr:row>
      <xdr:rowOff>80700</xdr:rowOff>
    </xdr:to>
    <xdr:pic>
      <xdr:nvPicPr>
        <xdr:cNvPr id="47" name="Immagine 46">
          <a:extLst>
            <a:ext uri="{FF2B5EF4-FFF2-40B4-BE49-F238E27FC236}">
              <a16:creationId xmlns:a16="http://schemas.microsoft.com/office/drawing/2014/main" id="{FBE5DFD2-BCE4-4768-BAE3-1BCF7F785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4925" y="2747700"/>
          <a:ext cx="523875" cy="542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29"/>
  <sheetViews>
    <sheetView tabSelected="1" topLeftCell="C1" zoomScaleNormal="100" workbookViewId="0">
      <selection activeCell="C1" sqref="C1"/>
    </sheetView>
  </sheetViews>
  <sheetFormatPr defaultRowHeight="15" x14ac:dyDescent="0.25"/>
  <cols>
    <col min="1" max="2" width="9.140625" style="1" hidden="1" customWidth="1"/>
    <col min="3" max="3" width="3.28515625" style="1" customWidth="1"/>
    <col min="4" max="4" width="30.140625" style="1" bestFit="1" customWidth="1"/>
    <col min="5" max="5" width="15.5703125" style="21" customWidth="1"/>
    <col min="6" max="6" width="15.42578125" style="23" customWidth="1"/>
    <col min="7" max="7" width="14.85546875" style="2" customWidth="1"/>
    <col min="8" max="8" width="13.140625" style="1" hidden="1" customWidth="1"/>
    <col min="9" max="9" width="8.5703125" style="1" hidden="1" customWidth="1"/>
    <col min="10" max="10" width="1.85546875" style="33" customWidth="1"/>
    <col min="11" max="11" width="1.28515625" style="1" customWidth="1"/>
    <col min="12" max="12" width="9.140625" style="1" customWidth="1"/>
    <col min="13" max="19" width="9.140625" style="1"/>
    <col min="20" max="20" width="16.28515625" style="2" customWidth="1"/>
    <col min="21" max="21" width="2.85546875" style="1" customWidth="1"/>
    <col min="22" max="39" width="9.140625" style="1"/>
    <col min="40" max="40" width="9.140625" style="1" customWidth="1"/>
    <col min="41" max="42" width="9.140625" style="1" hidden="1" customWidth="1"/>
    <col min="43" max="16384" width="9.140625" style="1"/>
  </cols>
  <sheetData>
    <row r="1" spans="1:42" s="4" customFormat="1" ht="29.25" customHeight="1" x14ac:dyDescent="0.25">
      <c r="C1" s="39"/>
      <c r="D1" s="42"/>
      <c r="E1" s="129"/>
      <c r="F1" s="129"/>
      <c r="G1" s="129"/>
      <c r="H1" s="39"/>
      <c r="I1" s="39"/>
      <c r="J1" s="39"/>
      <c r="K1" s="39"/>
      <c r="L1" s="150"/>
      <c r="M1" s="150"/>
      <c r="N1" s="151"/>
      <c r="O1" s="151"/>
      <c r="P1" s="152"/>
      <c r="Q1" s="152"/>
      <c r="R1" s="39"/>
      <c r="S1" s="39"/>
      <c r="T1" s="39"/>
      <c r="U1" s="39"/>
    </row>
    <row r="2" spans="1:42" ht="21" customHeight="1" x14ac:dyDescent="0.3">
      <c r="B2" s="3" t="s">
        <v>8</v>
      </c>
      <c r="C2" s="31"/>
      <c r="D2" s="31" t="s">
        <v>4</v>
      </c>
      <c r="E2" s="32" t="s">
        <v>57</v>
      </c>
      <c r="F2" s="72" t="s">
        <v>111</v>
      </c>
      <c r="G2" s="130" t="s">
        <v>1</v>
      </c>
      <c r="H2" s="3"/>
      <c r="I2" s="3"/>
      <c r="J2" s="31"/>
      <c r="K2" s="31"/>
      <c r="L2" s="153" t="s">
        <v>109</v>
      </c>
      <c r="M2" s="153"/>
      <c r="N2" s="153"/>
      <c r="O2" s="153"/>
      <c r="P2" s="153"/>
      <c r="Q2" s="153"/>
      <c r="R2" s="153"/>
      <c r="S2" s="153"/>
      <c r="T2" s="153"/>
      <c r="U2" s="37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42" s="17" customFormat="1" ht="15" customHeight="1" x14ac:dyDescent="0.3">
      <c r="B3" s="4"/>
      <c r="C3" s="39"/>
      <c r="D3" s="175" t="s">
        <v>101</v>
      </c>
      <c r="E3" s="175"/>
      <c r="F3" s="175"/>
      <c r="G3" s="29">
        <f>G4+G5-G6-G7+G8-G9</f>
        <v>0</v>
      </c>
      <c r="H3" s="28"/>
      <c r="J3" s="31"/>
      <c r="U3" s="38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</row>
    <row r="4" spans="1:42" ht="15" customHeight="1" x14ac:dyDescent="0.3">
      <c r="A4" s="7" t="s">
        <v>6</v>
      </c>
      <c r="B4" s="7" t="s">
        <v>21</v>
      </c>
      <c r="C4" s="40"/>
      <c r="D4" s="7" t="s">
        <v>0</v>
      </c>
      <c r="E4" s="9"/>
      <c r="F4" s="22"/>
      <c r="G4" s="9">
        <f>E4</f>
        <v>0</v>
      </c>
      <c r="J4" s="31"/>
      <c r="T4" s="17"/>
      <c r="U4" s="37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42" ht="15" customHeight="1" x14ac:dyDescent="0.3">
      <c r="A5" s="7" t="s">
        <v>6</v>
      </c>
      <c r="B5" s="7" t="s">
        <v>19</v>
      </c>
      <c r="C5" s="40"/>
      <c r="D5" s="45" t="s">
        <v>10</v>
      </c>
      <c r="E5" s="9"/>
      <c r="F5" s="22"/>
      <c r="G5" s="9">
        <f>E5</f>
        <v>0</v>
      </c>
      <c r="H5" s="19"/>
      <c r="J5" s="31"/>
      <c r="T5" s="17"/>
      <c r="U5" s="37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42" ht="16.5" customHeight="1" x14ac:dyDescent="0.3">
      <c r="A6" s="7" t="s">
        <v>6</v>
      </c>
      <c r="B6" s="7" t="s">
        <v>20</v>
      </c>
      <c r="C6" s="40"/>
      <c r="D6" s="46" t="s">
        <v>5</v>
      </c>
      <c r="E6" s="9"/>
      <c r="F6" s="22"/>
      <c r="G6" s="9">
        <f>E6</f>
        <v>0</v>
      </c>
      <c r="H6" s="19"/>
      <c r="J6" s="31"/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35">
        <f>(L6*2)+(M6*1)+(N6*0.5)+O6*0.2+P6*0.1+Q6*0.05+R6*0.02+S6*0.01</f>
        <v>0</v>
      </c>
      <c r="U6" s="37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42" ht="16.5" customHeight="1" x14ac:dyDescent="0.3">
      <c r="A7" s="7" t="s">
        <v>6</v>
      </c>
      <c r="B7" s="7" t="s">
        <v>94</v>
      </c>
      <c r="C7" s="40"/>
      <c r="D7" s="8" t="s">
        <v>97</v>
      </c>
      <c r="E7" s="9"/>
      <c r="F7" s="22"/>
      <c r="G7" s="9">
        <f>E7</f>
        <v>0</v>
      </c>
      <c r="H7" s="19" t="s">
        <v>100</v>
      </c>
      <c r="J7" s="31"/>
      <c r="L7" s="20"/>
      <c r="S7" s="18"/>
      <c r="T7" s="1"/>
      <c r="U7" s="37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42" ht="16.5" customHeight="1" x14ac:dyDescent="0.4">
      <c r="A8" s="7" t="s">
        <v>6</v>
      </c>
      <c r="B8" s="7" t="s">
        <v>95</v>
      </c>
      <c r="C8" s="40"/>
      <c r="D8" s="8" t="s">
        <v>98</v>
      </c>
      <c r="E8" s="9"/>
      <c r="F8" s="22"/>
      <c r="G8" s="9">
        <f t="shared" ref="G8:G9" si="0">E8</f>
        <v>0</v>
      </c>
      <c r="H8" s="177">
        <f>G4+G5-G6-G7+G8-G9</f>
        <v>0</v>
      </c>
      <c r="J8" s="31"/>
      <c r="L8" s="20"/>
      <c r="S8" s="18"/>
      <c r="T8" s="25"/>
      <c r="U8" s="37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42" ht="16.5" customHeight="1" x14ac:dyDescent="0.3">
      <c r="A9" s="7" t="s">
        <v>6</v>
      </c>
      <c r="B9" s="7" t="s">
        <v>96</v>
      </c>
      <c r="C9" s="40"/>
      <c r="D9" s="8" t="s">
        <v>99</v>
      </c>
      <c r="E9" s="9"/>
      <c r="F9" s="22"/>
      <c r="G9" s="9">
        <f t="shared" si="0"/>
        <v>0</v>
      </c>
      <c r="H9" s="177"/>
      <c r="J9" s="31"/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S9" s="26"/>
      <c r="T9" s="35">
        <f>(L9*200)+(M9*100)+(N9*50)+O9*20+P9*10+Q9*5</f>
        <v>0</v>
      </c>
      <c r="U9" s="37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</row>
    <row r="10" spans="1:42" ht="15" customHeight="1" x14ac:dyDescent="0.3">
      <c r="B10" s="4"/>
      <c r="C10" s="39"/>
      <c r="D10" s="176" t="s">
        <v>102</v>
      </c>
      <c r="E10" s="176"/>
      <c r="F10" s="176"/>
      <c r="G10" s="29">
        <f>SUM(G11:G15) - SUM(G16:G20)+G23-G24+G25</f>
        <v>0</v>
      </c>
      <c r="H10" s="28"/>
      <c r="I10" s="5"/>
      <c r="J10" s="31"/>
      <c r="K10" s="16"/>
      <c r="L10" s="153" t="s">
        <v>110</v>
      </c>
      <c r="M10" s="153"/>
      <c r="N10" s="153"/>
      <c r="O10" s="153"/>
      <c r="P10" s="153"/>
      <c r="Q10" s="153"/>
      <c r="R10" s="153"/>
      <c r="S10" s="153"/>
      <c r="T10" s="153"/>
      <c r="U10" s="37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</row>
    <row r="11" spans="1:42" ht="15" customHeight="1" x14ac:dyDescent="0.3">
      <c r="A11" s="7" t="s">
        <v>13</v>
      </c>
      <c r="B11" s="7" t="s">
        <v>22</v>
      </c>
      <c r="C11" s="40"/>
      <c r="D11" s="7"/>
      <c r="E11" s="9"/>
      <c r="F11" s="22"/>
      <c r="G11" s="11">
        <f t="shared" ref="G11:G20" si="1">E11</f>
        <v>0</v>
      </c>
      <c r="J11" s="31"/>
      <c r="P11" s="173" t="s">
        <v>54</v>
      </c>
      <c r="Q11" s="173"/>
      <c r="R11" s="173"/>
      <c r="S11" s="172">
        <f>T9+T6</f>
        <v>0</v>
      </c>
      <c r="T11" s="172"/>
      <c r="U11" s="37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</row>
    <row r="12" spans="1:42" ht="16.5" customHeight="1" x14ac:dyDescent="0.3">
      <c r="A12" s="45" t="s">
        <v>13</v>
      </c>
      <c r="B12" s="45" t="s">
        <v>14</v>
      </c>
      <c r="C12" s="40"/>
      <c r="D12" s="45"/>
      <c r="E12" s="48"/>
      <c r="F12" s="51"/>
      <c r="G12" s="49">
        <f>E12</f>
        <v>0</v>
      </c>
      <c r="J12" s="31"/>
      <c r="P12" s="173"/>
      <c r="Q12" s="173"/>
      <c r="R12" s="173"/>
      <c r="S12" s="172"/>
      <c r="T12" s="172"/>
      <c r="U12" s="37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</row>
    <row r="13" spans="1:42" ht="15" customHeight="1" x14ac:dyDescent="0.3">
      <c r="A13" s="45" t="s">
        <v>13</v>
      </c>
      <c r="B13" s="45" t="s">
        <v>15</v>
      </c>
      <c r="C13" s="40"/>
      <c r="D13" s="45"/>
      <c r="E13" s="48"/>
      <c r="F13" s="51"/>
      <c r="G13" s="49">
        <f t="shared" si="1"/>
        <v>0</v>
      </c>
      <c r="H13" s="19" t="s">
        <v>100</v>
      </c>
      <c r="J13" s="31"/>
      <c r="P13" s="173" t="s">
        <v>55</v>
      </c>
      <c r="Q13" s="173"/>
      <c r="R13" s="173"/>
      <c r="S13" s="172">
        <f>G3 + G27</f>
        <v>0</v>
      </c>
      <c r="T13" s="172"/>
      <c r="U13" s="37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</row>
    <row r="14" spans="1:42" ht="15" customHeight="1" x14ac:dyDescent="0.3">
      <c r="A14" s="7" t="s">
        <v>13</v>
      </c>
      <c r="B14" s="45" t="s">
        <v>16</v>
      </c>
      <c r="C14" s="40"/>
      <c r="D14" s="7"/>
      <c r="E14" s="9"/>
      <c r="F14" s="22"/>
      <c r="G14" s="11">
        <f t="shared" si="1"/>
        <v>0</v>
      </c>
      <c r="H14" s="177" t="e">
        <f>SUM(G11:G15) - SUM(G13:G25)+#REF!-#REF!+G25</f>
        <v>#REF!</v>
      </c>
      <c r="J14" s="31"/>
      <c r="P14" s="173"/>
      <c r="Q14" s="173"/>
      <c r="R14" s="173"/>
      <c r="S14" s="172"/>
      <c r="T14" s="172"/>
      <c r="U14" s="37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</row>
    <row r="15" spans="1:42" ht="15" customHeight="1" x14ac:dyDescent="0.3">
      <c r="A15" s="45" t="s">
        <v>13</v>
      </c>
      <c r="B15" s="45" t="s">
        <v>17</v>
      </c>
      <c r="C15" s="40"/>
      <c r="D15" s="45"/>
      <c r="E15" s="48"/>
      <c r="F15" s="51"/>
      <c r="G15" s="49">
        <f t="shared" si="1"/>
        <v>0</v>
      </c>
      <c r="H15" s="177"/>
      <c r="J15" s="31"/>
      <c r="P15" s="173" t="s">
        <v>53</v>
      </c>
      <c r="Q15" s="173"/>
      <c r="R15" s="173"/>
      <c r="S15" s="174">
        <f>ROUND(S11-S13,2)</f>
        <v>0</v>
      </c>
      <c r="T15" s="174"/>
      <c r="U15" s="37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</row>
    <row r="16" spans="1:42" ht="15" customHeight="1" thickBot="1" x14ac:dyDescent="0.35">
      <c r="A16" s="45" t="s">
        <v>13</v>
      </c>
      <c r="B16" s="45" t="s">
        <v>23</v>
      </c>
      <c r="C16" s="40"/>
      <c r="D16" s="45"/>
      <c r="E16" s="48"/>
      <c r="F16" s="51"/>
      <c r="G16" s="49">
        <f t="shared" si="1"/>
        <v>0</v>
      </c>
      <c r="J16" s="31"/>
      <c r="P16" s="173"/>
      <c r="Q16" s="173"/>
      <c r="R16" s="173"/>
      <c r="S16" s="174"/>
      <c r="T16" s="174"/>
      <c r="U16" s="37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</row>
    <row r="17" spans="1:34" ht="15" customHeight="1" x14ac:dyDescent="0.3">
      <c r="A17" s="45" t="s">
        <v>13</v>
      </c>
      <c r="B17" s="45" t="s">
        <v>24</v>
      </c>
      <c r="C17" s="40"/>
      <c r="D17" s="45"/>
      <c r="E17" s="48"/>
      <c r="F17" s="51"/>
      <c r="G17" s="49">
        <f>E17</f>
        <v>0</v>
      </c>
      <c r="J17" s="31"/>
      <c r="L17" s="157" t="s">
        <v>74</v>
      </c>
      <c r="M17" s="158"/>
      <c r="N17" s="158"/>
      <c r="O17" s="158"/>
      <c r="P17" s="158"/>
      <c r="Q17" s="158"/>
      <c r="R17" s="158"/>
      <c r="S17" s="158"/>
      <c r="T17" s="159"/>
      <c r="U17" s="37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</row>
    <row r="18" spans="1:34" ht="13.5" customHeight="1" thickBot="1" x14ac:dyDescent="0.35">
      <c r="A18" s="45" t="s">
        <v>13</v>
      </c>
      <c r="B18" s="45" t="s">
        <v>25</v>
      </c>
      <c r="C18" s="40"/>
      <c r="D18" s="45"/>
      <c r="E18" s="48"/>
      <c r="F18" s="51"/>
      <c r="G18" s="49">
        <f>E18</f>
        <v>0</v>
      </c>
      <c r="H18" s="30"/>
      <c r="J18" s="31"/>
      <c r="L18" s="160"/>
      <c r="M18" s="161"/>
      <c r="N18" s="161"/>
      <c r="O18" s="161"/>
      <c r="P18" s="161"/>
      <c r="Q18" s="161"/>
      <c r="R18" s="161"/>
      <c r="S18" s="161"/>
      <c r="T18" s="162"/>
      <c r="U18" s="37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</row>
    <row r="19" spans="1:34" ht="15" customHeight="1" x14ac:dyDescent="0.3">
      <c r="A19" s="45" t="s">
        <v>13</v>
      </c>
      <c r="B19" s="45" t="s">
        <v>26</v>
      </c>
      <c r="C19" s="40"/>
      <c r="D19" s="45"/>
      <c r="E19" s="48"/>
      <c r="F19" s="51"/>
      <c r="G19" s="49">
        <f t="shared" si="1"/>
        <v>0</v>
      </c>
      <c r="J19" s="31"/>
      <c r="L19" s="163"/>
      <c r="M19" s="164"/>
      <c r="N19" s="164"/>
      <c r="O19" s="164"/>
      <c r="P19" s="164"/>
      <c r="Q19" s="164"/>
      <c r="R19" s="164"/>
      <c r="S19" s="164"/>
      <c r="T19" s="165"/>
      <c r="U19" s="37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</row>
    <row r="20" spans="1:34" ht="15" customHeight="1" x14ac:dyDescent="0.3">
      <c r="A20" s="45" t="s">
        <v>13</v>
      </c>
      <c r="B20" s="45" t="s">
        <v>27</v>
      </c>
      <c r="C20" s="40"/>
      <c r="D20" s="45"/>
      <c r="E20" s="48"/>
      <c r="F20" s="51"/>
      <c r="G20" s="49">
        <f t="shared" si="1"/>
        <v>0</v>
      </c>
      <c r="J20" s="31"/>
      <c r="L20" s="166"/>
      <c r="M20" s="167"/>
      <c r="N20" s="167"/>
      <c r="O20" s="167"/>
      <c r="P20" s="167"/>
      <c r="Q20" s="167"/>
      <c r="R20" s="167"/>
      <c r="S20" s="167"/>
      <c r="T20" s="168"/>
      <c r="U20" s="37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</row>
    <row r="21" spans="1:34" ht="15" customHeight="1" x14ac:dyDescent="0.3">
      <c r="C21" s="50"/>
      <c r="H21" s="72"/>
      <c r="J21" s="31"/>
      <c r="L21" s="166"/>
      <c r="M21" s="167"/>
      <c r="N21" s="167"/>
      <c r="O21" s="167"/>
      <c r="P21" s="167"/>
      <c r="Q21" s="167"/>
      <c r="R21" s="167"/>
      <c r="S21" s="167"/>
      <c r="T21" s="168"/>
      <c r="U21" s="37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</row>
    <row r="22" spans="1:34" ht="15" customHeight="1" thickBot="1" x14ac:dyDescent="0.35">
      <c r="A22" s="45" t="s">
        <v>75</v>
      </c>
      <c r="B22" s="45" t="s">
        <v>93</v>
      </c>
      <c r="C22" s="40"/>
      <c r="D22" s="45" t="s">
        <v>92</v>
      </c>
      <c r="E22" s="48"/>
      <c r="F22" s="51"/>
      <c r="G22" s="48">
        <f>E22</f>
        <v>0</v>
      </c>
      <c r="H22" s="24"/>
      <c r="J22" s="31"/>
      <c r="L22" s="169"/>
      <c r="M22" s="170"/>
      <c r="N22" s="170"/>
      <c r="O22" s="170"/>
      <c r="P22" s="170"/>
      <c r="Q22" s="170"/>
      <c r="R22" s="170"/>
      <c r="S22" s="170"/>
      <c r="T22" s="171"/>
      <c r="U22" s="37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</row>
    <row r="23" spans="1:34" ht="15" customHeight="1" x14ac:dyDescent="0.3">
      <c r="A23" s="45" t="s">
        <v>75</v>
      </c>
      <c r="B23" s="45" t="s">
        <v>28</v>
      </c>
      <c r="C23" s="40"/>
      <c r="D23" s="45" t="s">
        <v>2</v>
      </c>
      <c r="E23" s="48"/>
      <c r="F23" s="51"/>
      <c r="G23" s="48">
        <f>E23</f>
        <v>0</v>
      </c>
      <c r="H23" s="24"/>
      <c r="J23" s="31"/>
      <c r="K23" s="182" t="s">
        <v>105</v>
      </c>
      <c r="L23" s="182"/>
      <c r="M23" s="182"/>
      <c r="N23" s="34"/>
      <c r="O23" s="34"/>
      <c r="P23" s="34"/>
      <c r="Q23" s="34"/>
      <c r="R23" s="34"/>
      <c r="S23" s="34"/>
      <c r="T23" s="34"/>
      <c r="U23" s="37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</row>
    <row r="24" spans="1:34" ht="15" customHeight="1" x14ac:dyDescent="0.3">
      <c r="A24" s="45" t="s">
        <v>75</v>
      </c>
      <c r="B24" s="45" t="s">
        <v>30</v>
      </c>
      <c r="C24" s="40"/>
      <c r="D24" s="45" t="s">
        <v>29</v>
      </c>
      <c r="E24" s="48"/>
      <c r="F24" s="51"/>
      <c r="G24" s="48">
        <f>E24</f>
        <v>0</v>
      </c>
      <c r="J24" s="31"/>
      <c r="K24" s="182"/>
      <c r="L24" s="182"/>
      <c r="M24" s="182"/>
      <c r="N24" s="50"/>
      <c r="O24" s="50"/>
      <c r="P24" s="50"/>
      <c r="Q24" s="50"/>
      <c r="R24" s="50"/>
      <c r="S24" s="50"/>
      <c r="T24" s="50"/>
      <c r="U24" s="37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</row>
    <row r="25" spans="1:34" ht="15" customHeight="1" x14ac:dyDescent="0.3">
      <c r="A25" s="7" t="s">
        <v>75</v>
      </c>
      <c r="B25" s="7" t="s">
        <v>32</v>
      </c>
      <c r="C25" s="40"/>
      <c r="D25" s="7" t="s">
        <v>31</v>
      </c>
      <c r="E25" s="9"/>
      <c r="F25" s="22"/>
      <c r="G25" s="9">
        <f>E25</f>
        <v>0</v>
      </c>
      <c r="J25" s="53" t="s">
        <v>91</v>
      </c>
      <c r="K25" s="52"/>
      <c r="L25" s="187"/>
      <c r="M25" s="187"/>
      <c r="N25" s="187"/>
      <c r="O25" s="187"/>
      <c r="P25" s="187"/>
      <c r="Q25" s="187"/>
      <c r="R25" s="187"/>
      <c r="S25" s="187"/>
      <c r="T25" s="187"/>
      <c r="U25" s="37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</row>
    <row r="26" spans="1:34" ht="14.25" customHeight="1" x14ac:dyDescent="0.7">
      <c r="A26" s="4"/>
      <c r="B26" s="4"/>
      <c r="C26" s="39"/>
      <c r="D26" s="211" t="s">
        <v>103</v>
      </c>
      <c r="E26" s="211"/>
      <c r="F26" s="211"/>
      <c r="G26" s="212">
        <f>SUM(G27:G37)-G39</f>
        <v>0</v>
      </c>
      <c r="J26" s="53" t="s">
        <v>91</v>
      </c>
      <c r="K26" s="50"/>
      <c r="L26" s="57"/>
      <c r="M26" s="57"/>
      <c r="N26" s="57"/>
      <c r="O26" s="58"/>
      <c r="P26" s="58"/>
      <c r="Q26" s="59"/>
      <c r="R26" s="59"/>
      <c r="S26" s="59"/>
      <c r="T26" s="60"/>
      <c r="U26" s="37"/>
      <c r="V26" s="15"/>
      <c r="W26" s="15"/>
      <c r="X26" s="15"/>
      <c r="Y26" s="15"/>
      <c r="AA26" s="15"/>
      <c r="AB26" s="15"/>
      <c r="AC26" s="15"/>
      <c r="AD26" s="15"/>
      <c r="AE26" s="15"/>
      <c r="AF26" s="15"/>
      <c r="AG26" s="15"/>
      <c r="AH26" s="15"/>
    </row>
    <row r="27" spans="1:34" ht="15" customHeight="1" x14ac:dyDescent="0.3">
      <c r="A27" s="45" t="s">
        <v>18</v>
      </c>
      <c r="B27" s="45" t="s">
        <v>33</v>
      </c>
      <c r="C27" s="40"/>
      <c r="D27" s="45" t="s">
        <v>44</v>
      </c>
      <c r="E27" s="48"/>
      <c r="F27" s="51"/>
      <c r="G27" s="49">
        <f>E27</f>
        <v>0</v>
      </c>
      <c r="J27" s="53" t="s">
        <v>106</v>
      </c>
      <c r="K27" s="56"/>
      <c r="O27" s="55"/>
      <c r="P27" s="55"/>
      <c r="Q27" s="188"/>
      <c r="R27" s="188"/>
      <c r="U27" s="138"/>
      <c r="V27" s="41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</row>
    <row r="28" spans="1:34" ht="15" customHeight="1" x14ac:dyDescent="0.3">
      <c r="A28" s="45"/>
      <c r="B28" s="45"/>
      <c r="C28" s="40"/>
      <c r="D28" s="46" t="s">
        <v>83</v>
      </c>
      <c r="E28" s="48">
        <f>SUM(E41:E55)</f>
        <v>0</v>
      </c>
      <c r="F28" s="51"/>
      <c r="G28" s="78">
        <f>G40</f>
        <v>0</v>
      </c>
      <c r="J28" s="53" t="s">
        <v>106</v>
      </c>
      <c r="K28" s="56"/>
      <c r="L28" s="154" t="s">
        <v>114</v>
      </c>
      <c r="M28" s="154"/>
      <c r="N28" s="154"/>
      <c r="O28" s="189" t="s">
        <v>80</v>
      </c>
      <c r="P28" s="189"/>
      <c r="Q28" s="92" t="s">
        <v>115</v>
      </c>
      <c r="R28" s="92"/>
      <c r="S28" s="92"/>
      <c r="T28" s="155" t="s">
        <v>116</v>
      </c>
      <c r="U28" s="155"/>
      <c r="V28" s="155"/>
      <c r="W28" s="155"/>
      <c r="X28" s="155"/>
      <c r="Y28" s="155"/>
      <c r="Z28" s="15"/>
      <c r="AA28" s="15"/>
      <c r="AB28" s="15"/>
      <c r="AC28" s="15"/>
      <c r="AD28" s="15"/>
      <c r="AE28" s="15"/>
      <c r="AF28" s="15"/>
      <c r="AG28" s="15"/>
      <c r="AH28" s="15"/>
    </row>
    <row r="29" spans="1:34" s="94" customFormat="1" ht="15" customHeight="1" x14ac:dyDescent="0.3">
      <c r="A29" s="45" t="s">
        <v>18</v>
      </c>
      <c r="B29" s="45" t="s">
        <v>134</v>
      </c>
      <c r="C29" s="40"/>
      <c r="D29" s="46" t="s">
        <v>135</v>
      </c>
      <c r="E29" s="48"/>
      <c r="F29" s="51"/>
      <c r="G29" s="49">
        <f>E29</f>
        <v>0</v>
      </c>
      <c r="J29" s="53"/>
      <c r="K29" s="56"/>
      <c r="L29" s="147"/>
      <c r="M29" s="147"/>
      <c r="N29" s="147"/>
      <c r="O29" s="148"/>
      <c r="P29" s="148"/>
      <c r="Q29" s="92"/>
      <c r="R29" s="92"/>
      <c r="S29" s="92"/>
      <c r="T29" s="149"/>
      <c r="U29" s="149"/>
      <c r="V29" s="149"/>
      <c r="W29" s="149"/>
      <c r="X29" s="149"/>
      <c r="Y29" s="149"/>
      <c r="Z29" s="15"/>
      <c r="AA29" s="15"/>
      <c r="AB29" s="15"/>
      <c r="AC29" s="15"/>
      <c r="AD29" s="15"/>
      <c r="AE29" s="15"/>
      <c r="AF29" s="15"/>
      <c r="AG29" s="15"/>
      <c r="AH29" s="15"/>
    </row>
    <row r="30" spans="1:34" ht="15" customHeight="1" x14ac:dyDescent="0.3">
      <c r="A30" s="45" t="s">
        <v>18</v>
      </c>
      <c r="B30" s="45" t="s">
        <v>38</v>
      </c>
      <c r="C30" s="40"/>
      <c r="D30" s="45" t="s">
        <v>39</v>
      </c>
      <c r="E30" s="48"/>
      <c r="F30" s="51"/>
      <c r="G30" s="49">
        <f>E30</f>
        <v>0</v>
      </c>
      <c r="H30" s="64"/>
      <c r="I30" s="44"/>
      <c r="J30" s="31"/>
      <c r="L30" s="154"/>
      <c r="M30" s="154"/>
      <c r="N30" s="154"/>
      <c r="O30" s="154"/>
      <c r="P30" s="154"/>
      <c r="Q30" s="156"/>
      <c r="R30" s="156"/>
      <c r="S30" s="156"/>
      <c r="T30" s="155"/>
      <c r="U30" s="155"/>
      <c r="V30" s="155"/>
      <c r="W30" s="155"/>
      <c r="X30" s="155"/>
      <c r="Y30" s="155"/>
      <c r="Z30" s="15"/>
      <c r="AA30" s="15"/>
      <c r="AB30" s="15"/>
      <c r="AC30" s="15"/>
      <c r="AD30" s="15"/>
      <c r="AE30" s="15"/>
      <c r="AF30" s="15"/>
      <c r="AG30" s="15"/>
      <c r="AH30" s="15"/>
    </row>
    <row r="31" spans="1:34" ht="15" customHeight="1" x14ac:dyDescent="0.3">
      <c r="A31" s="45" t="s">
        <v>18</v>
      </c>
      <c r="B31" s="45" t="s">
        <v>40</v>
      </c>
      <c r="C31" s="40"/>
      <c r="D31" s="45" t="s">
        <v>41</v>
      </c>
      <c r="E31" s="48"/>
      <c r="F31" s="51"/>
      <c r="G31" s="49">
        <f t="shared" ref="G31:G37" si="2">E31</f>
        <v>0</v>
      </c>
      <c r="H31" s="44"/>
      <c r="I31" s="44"/>
      <c r="J31" s="31"/>
      <c r="L31" s="154"/>
      <c r="M31" s="154"/>
      <c r="N31" s="154"/>
      <c r="O31" s="154"/>
      <c r="P31" s="154"/>
      <c r="Q31" s="156"/>
      <c r="R31" s="156"/>
      <c r="S31" s="156"/>
      <c r="T31" s="155"/>
      <c r="U31" s="155"/>
      <c r="V31" s="155"/>
      <c r="W31" s="155"/>
      <c r="X31" s="155"/>
      <c r="Y31" s="155"/>
      <c r="Z31" s="15"/>
      <c r="AA31" s="15"/>
      <c r="AB31" s="15"/>
      <c r="AC31" s="15"/>
      <c r="AD31" s="15"/>
      <c r="AE31" s="15"/>
      <c r="AF31" s="15"/>
      <c r="AG31" s="15"/>
      <c r="AH31" s="15"/>
    </row>
    <row r="32" spans="1:34" ht="15" customHeight="1" x14ac:dyDescent="0.3">
      <c r="A32" s="45" t="s">
        <v>18</v>
      </c>
      <c r="B32" s="45" t="s">
        <v>9</v>
      </c>
      <c r="C32" s="40"/>
      <c r="D32" s="45" t="s">
        <v>45</v>
      </c>
      <c r="E32" s="48"/>
      <c r="F32" s="51"/>
      <c r="G32" s="49">
        <f t="shared" si="2"/>
        <v>0</v>
      </c>
      <c r="H32" s="44"/>
      <c r="I32" s="44"/>
      <c r="J32" s="31"/>
      <c r="L32" s="154"/>
      <c r="M32" s="154"/>
      <c r="N32" s="154"/>
      <c r="O32" s="154"/>
      <c r="P32" s="154"/>
      <c r="Q32" s="156"/>
      <c r="R32" s="156"/>
      <c r="S32" s="156"/>
      <c r="T32" s="155"/>
      <c r="U32" s="155"/>
      <c r="V32" s="155"/>
      <c r="W32" s="155"/>
      <c r="X32" s="155"/>
      <c r="Y32" s="155"/>
      <c r="Z32" s="87"/>
      <c r="AA32" s="15"/>
      <c r="AB32" s="15"/>
      <c r="AC32" s="15"/>
      <c r="AD32" s="15"/>
      <c r="AE32" s="15"/>
      <c r="AF32" s="15"/>
      <c r="AG32" s="15"/>
      <c r="AH32" s="15"/>
    </row>
    <row r="33" spans="1:34" ht="15" customHeight="1" x14ac:dyDescent="0.3">
      <c r="A33" s="45" t="s">
        <v>18</v>
      </c>
      <c r="B33" s="45" t="s">
        <v>46</v>
      </c>
      <c r="C33" s="40"/>
      <c r="D33" s="45" t="s">
        <v>7</v>
      </c>
      <c r="E33" s="48"/>
      <c r="F33" s="51"/>
      <c r="G33" s="49">
        <f t="shared" si="2"/>
        <v>0</v>
      </c>
      <c r="H33" s="45"/>
      <c r="I33" s="44"/>
      <c r="J33" s="31"/>
      <c r="L33" s="154"/>
      <c r="M33" s="154"/>
      <c r="N33" s="154"/>
      <c r="O33" s="154"/>
      <c r="P33" s="154"/>
      <c r="Q33" s="156"/>
      <c r="R33" s="156"/>
      <c r="S33" s="156"/>
      <c r="T33" s="155"/>
      <c r="U33" s="155"/>
      <c r="V33" s="155"/>
      <c r="W33" s="155"/>
      <c r="X33" s="155"/>
      <c r="Y33" s="155"/>
      <c r="Z33" s="88"/>
      <c r="AA33" s="15"/>
      <c r="AB33" s="15"/>
      <c r="AC33" s="15"/>
      <c r="AD33" s="15"/>
      <c r="AE33" s="15"/>
      <c r="AF33" s="15"/>
      <c r="AG33" s="15"/>
      <c r="AH33" s="15"/>
    </row>
    <row r="34" spans="1:34" ht="15" customHeight="1" x14ac:dyDescent="0.3">
      <c r="A34" s="45" t="s">
        <v>18</v>
      </c>
      <c r="B34" s="45" t="s">
        <v>47</v>
      </c>
      <c r="C34" s="40"/>
      <c r="D34" s="45" t="s">
        <v>48</v>
      </c>
      <c r="E34" s="48"/>
      <c r="F34" s="51"/>
      <c r="G34" s="49">
        <f>E34</f>
        <v>0</v>
      </c>
      <c r="H34" s="14"/>
      <c r="I34" s="44"/>
      <c r="J34" s="31"/>
      <c r="L34" s="154"/>
      <c r="M34" s="154"/>
      <c r="N34" s="154"/>
      <c r="O34" s="154"/>
      <c r="P34" s="154"/>
      <c r="Q34" s="156"/>
      <c r="R34" s="156"/>
      <c r="S34" s="156"/>
      <c r="T34" s="155"/>
      <c r="U34" s="155"/>
      <c r="V34" s="155"/>
      <c r="W34" s="155"/>
      <c r="X34" s="155"/>
      <c r="Y34" s="155"/>
      <c r="Z34" s="88"/>
      <c r="AA34" s="15"/>
      <c r="AB34" s="15"/>
      <c r="AC34" s="15"/>
      <c r="AD34" s="15"/>
      <c r="AE34" s="15"/>
      <c r="AF34" s="15"/>
      <c r="AG34" s="15"/>
      <c r="AH34" s="15"/>
    </row>
    <row r="35" spans="1:34" ht="16.5" customHeight="1" x14ac:dyDescent="0.3">
      <c r="A35" s="45" t="s">
        <v>18</v>
      </c>
      <c r="B35" s="45" t="s">
        <v>49</v>
      </c>
      <c r="C35" s="40"/>
      <c r="D35" s="45" t="s">
        <v>50</v>
      </c>
      <c r="E35" s="48"/>
      <c r="F35" s="51"/>
      <c r="G35" s="49">
        <f t="shared" si="2"/>
        <v>0</v>
      </c>
      <c r="H35" s="45"/>
      <c r="I35" s="44"/>
      <c r="J35" s="31"/>
      <c r="L35" s="154"/>
      <c r="M35" s="154"/>
      <c r="N35" s="154"/>
      <c r="O35" s="154"/>
      <c r="P35" s="154"/>
      <c r="Q35" s="156"/>
      <c r="R35" s="156"/>
      <c r="S35" s="156"/>
      <c r="T35" s="155"/>
      <c r="U35" s="155"/>
      <c r="V35" s="155"/>
      <c r="W35" s="155"/>
      <c r="X35" s="155"/>
      <c r="Y35" s="155"/>
      <c r="Z35" s="88"/>
      <c r="AA35" s="15"/>
      <c r="AB35" s="15"/>
      <c r="AC35" s="15"/>
      <c r="AD35" s="15"/>
      <c r="AE35" s="15"/>
      <c r="AF35" s="15"/>
      <c r="AG35" s="15"/>
      <c r="AH35" s="15"/>
    </row>
    <row r="36" spans="1:34" ht="15" customHeight="1" x14ac:dyDescent="0.3">
      <c r="A36" s="45" t="s">
        <v>18</v>
      </c>
      <c r="B36" s="45" t="s">
        <v>51</v>
      </c>
      <c r="C36" s="40"/>
      <c r="D36" s="45" t="s">
        <v>12</v>
      </c>
      <c r="E36" s="48"/>
      <c r="F36" s="51"/>
      <c r="G36" s="49">
        <f t="shared" si="2"/>
        <v>0</v>
      </c>
      <c r="H36" s="45"/>
      <c r="I36" s="44"/>
      <c r="J36" s="31"/>
      <c r="L36" s="154"/>
      <c r="M36" s="154"/>
      <c r="N36" s="154"/>
      <c r="O36" s="154"/>
      <c r="P36" s="154"/>
      <c r="Q36" s="179"/>
      <c r="R36" s="179"/>
      <c r="S36" s="179"/>
      <c r="T36" s="190"/>
      <c r="U36" s="190"/>
      <c r="V36" s="190"/>
      <c r="W36" s="190"/>
      <c r="X36" s="190"/>
      <c r="Y36" s="190"/>
      <c r="Z36" s="86"/>
      <c r="AA36" s="15"/>
      <c r="AB36" s="15"/>
      <c r="AC36" s="15"/>
      <c r="AD36" s="15"/>
      <c r="AE36" s="15"/>
      <c r="AF36" s="15"/>
      <c r="AG36" s="15"/>
      <c r="AH36" s="15"/>
    </row>
    <row r="37" spans="1:34" ht="15" customHeight="1" x14ac:dyDescent="0.3">
      <c r="A37" s="45" t="s">
        <v>18</v>
      </c>
      <c r="B37" s="45" t="s">
        <v>56</v>
      </c>
      <c r="C37" s="40"/>
      <c r="D37" s="45" t="s">
        <v>11</v>
      </c>
      <c r="E37" s="48"/>
      <c r="F37" s="51"/>
      <c r="G37" s="49">
        <f t="shared" si="2"/>
        <v>0</v>
      </c>
      <c r="H37" s="45"/>
      <c r="I37" s="6"/>
      <c r="J37" s="31"/>
      <c r="L37" s="154"/>
      <c r="M37" s="154"/>
      <c r="N37" s="154"/>
      <c r="O37" s="154"/>
      <c r="P37" s="154"/>
      <c r="Q37" s="179"/>
      <c r="R37" s="179"/>
      <c r="S37" s="179"/>
      <c r="T37" s="190"/>
      <c r="U37" s="190"/>
      <c r="V37" s="190"/>
      <c r="W37" s="190"/>
      <c r="X37" s="190"/>
      <c r="Y37" s="190"/>
      <c r="Z37" s="85"/>
      <c r="AA37" s="15"/>
      <c r="AB37" s="15"/>
      <c r="AC37" s="15"/>
      <c r="AD37" s="15"/>
      <c r="AE37" s="15"/>
      <c r="AF37" s="15"/>
      <c r="AG37" s="15"/>
      <c r="AH37" s="15"/>
    </row>
    <row r="38" spans="1:34" ht="15" customHeight="1" x14ac:dyDescent="0.3">
      <c r="A38" s="44"/>
      <c r="B38" s="44"/>
      <c r="C38" s="50"/>
      <c r="D38" s="183" t="s">
        <v>104</v>
      </c>
      <c r="E38" s="184"/>
      <c r="F38" s="185"/>
      <c r="G38" s="29">
        <f>ROUND(G26-G10,2)</f>
        <v>0</v>
      </c>
      <c r="H38" s="45"/>
      <c r="I38" s="45"/>
      <c r="J38" s="31"/>
      <c r="L38" s="154"/>
      <c r="M38" s="154"/>
      <c r="N38" s="154"/>
      <c r="O38" s="154"/>
      <c r="P38" s="154"/>
      <c r="Q38" s="179"/>
      <c r="R38" s="179"/>
      <c r="S38" s="179"/>
      <c r="T38" s="191"/>
      <c r="U38" s="191"/>
      <c r="V38" s="191"/>
      <c r="W38" s="191"/>
      <c r="X38" s="191"/>
      <c r="Y38" s="191"/>
      <c r="Z38" s="20"/>
      <c r="AA38" s="15"/>
      <c r="AB38" s="15"/>
      <c r="AC38" s="15"/>
      <c r="AD38" s="15"/>
      <c r="AE38" s="15"/>
      <c r="AF38" s="15"/>
      <c r="AG38" s="15"/>
      <c r="AH38" s="15"/>
    </row>
    <row r="39" spans="1:34" ht="15" customHeight="1" x14ac:dyDescent="0.3">
      <c r="A39" s="45" t="s">
        <v>18</v>
      </c>
      <c r="B39" s="45" t="s">
        <v>52</v>
      </c>
      <c r="C39" s="40"/>
      <c r="D39" s="65" t="s">
        <v>3</v>
      </c>
      <c r="E39" s="65"/>
      <c r="F39" s="65"/>
      <c r="G39" s="49">
        <f>E39</f>
        <v>0</v>
      </c>
      <c r="H39" s="45"/>
      <c r="I39" s="14"/>
      <c r="J39" s="31"/>
      <c r="L39" s="154"/>
      <c r="M39" s="154"/>
      <c r="N39" s="154"/>
      <c r="O39" s="154"/>
      <c r="P39" s="154"/>
      <c r="Q39" s="180"/>
      <c r="R39" s="180"/>
      <c r="S39" s="180"/>
      <c r="T39" s="192"/>
      <c r="U39" s="192"/>
      <c r="V39" s="192"/>
      <c r="W39" s="192"/>
      <c r="X39" s="192"/>
      <c r="Y39" s="192"/>
      <c r="Z39" s="89"/>
      <c r="AA39" s="15"/>
      <c r="AB39" s="15"/>
      <c r="AC39" s="15"/>
      <c r="AD39" s="15"/>
      <c r="AE39" s="15"/>
      <c r="AF39" s="15"/>
      <c r="AG39" s="15"/>
      <c r="AH39" s="15"/>
    </row>
    <row r="40" spans="1:34" s="44" customFormat="1" ht="15" customHeight="1" x14ac:dyDescent="0.3">
      <c r="C40" s="50"/>
      <c r="D40" s="186" t="s">
        <v>107</v>
      </c>
      <c r="E40" s="186"/>
      <c r="F40" s="186"/>
      <c r="G40" s="29">
        <f>SUM(G41:G55)</f>
        <v>0</v>
      </c>
      <c r="H40" s="36"/>
      <c r="I40" s="43"/>
      <c r="J40" s="50"/>
      <c r="L40" s="154"/>
      <c r="M40" s="154"/>
      <c r="N40" s="154"/>
      <c r="O40" s="154"/>
      <c r="P40" s="154"/>
      <c r="Q40" s="181"/>
      <c r="R40" s="181"/>
      <c r="S40" s="181"/>
      <c r="T40" s="181"/>
      <c r="U40" s="181"/>
      <c r="V40" s="181"/>
      <c r="W40" s="181"/>
      <c r="X40" s="181"/>
      <c r="Y40" s="181"/>
      <c r="Z40" s="20"/>
      <c r="AA40" s="15"/>
      <c r="AB40" s="15"/>
      <c r="AC40" s="15"/>
      <c r="AD40" s="15"/>
      <c r="AE40" s="15"/>
      <c r="AF40" s="15"/>
      <c r="AG40" s="15"/>
      <c r="AH40" s="15"/>
    </row>
    <row r="41" spans="1:34" ht="15" customHeight="1" x14ac:dyDescent="0.25">
      <c r="A41" s="45" t="s">
        <v>18</v>
      </c>
      <c r="B41" s="45" t="s">
        <v>37</v>
      </c>
      <c r="C41" s="40"/>
      <c r="D41" s="46" t="s">
        <v>42</v>
      </c>
      <c r="E41" s="48"/>
      <c r="F41" s="51"/>
      <c r="G41" s="49">
        <f>E41</f>
        <v>0</v>
      </c>
      <c r="H41" s="36"/>
      <c r="I41" s="43"/>
      <c r="J41" s="50"/>
      <c r="L41" s="154"/>
      <c r="M41" s="154"/>
      <c r="N41" s="154"/>
      <c r="O41" s="154"/>
      <c r="P41" s="154"/>
      <c r="Q41" s="181"/>
      <c r="R41" s="181"/>
      <c r="S41" s="181"/>
      <c r="T41" s="181"/>
      <c r="U41" s="181"/>
      <c r="V41" s="181"/>
      <c r="W41" s="181"/>
      <c r="X41" s="181"/>
      <c r="Y41" s="181"/>
      <c r="Z41" s="20"/>
      <c r="AA41" s="15"/>
      <c r="AB41" s="15"/>
      <c r="AC41" s="15"/>
      <c r="AD41" s="15"/>
      <c r="AE41" s="15"/>
      <c r="AF41" s="15"/>
      <c r="AG41" s="15"/>
      <c r="AH41" s="15"/>
    </row>
    <row r="42" spans="1:34" x14ac:dyDescent="0.25">
      <c r="A42" s="45" t="s">
        <v>18</v>
      </c>
      <c r="B42" s="45" t="s">
        <v>36</v>
      </c>
      <c r="C42" s="40"/>
      <c r="D42" s="45" t="s">
        <v>43</v>
      </c>
      <c r="E42" s="48"/>
      <c r="F42" s="51"/>
      <c r="G42" s="49">
        <f>E42</f>
        <v>0</v>
      </c>
      <c r="H42" s="36"/>
      <c r="I42" s="43"/>
      <c r="J42" s="50"/>
      <c r="L42" s="154"/>
      <c r="M42" s="154"/>
      <c r="N42" s="154"/>
      <c r="O42" s="154"/>
      <c r="P42" s="154"/>
      <c r="Q42" s="181"/>
      <c r="R42" s="181"/>
      <c r="S42" s="181"/>
      <c r="T42" s="181"/>
      <c r="U42" s="181"/>
      <c r="V42" s="181"/>
      <c r="W42" s="181"/>
      <c r="X42" s="181"/>
      <c r="Y42" s="181"/>
      <c r="Z42" s="20"/>
      <c r="AA42" s="15"/>
      <c r="AB42" s="15"/>
      <c r="AC42" s="15"/>
      <c r="AD42" s="15"/>
      <c r="AE42" s="15"/>
      <c r="AF42" s="15"/>
      <c r="AG42" s="15"/>
      <c r="AH42" s="15"/>
    </row>
    <row r="43" spans="1:34" x14ac:dyDescent="0.25">
      <c r="A43" s="45" t="s">
        <v>18</v>
      </c>
      <c r="B43" s="45" t="s">
        <v>35</v>
      </c>
      <c r="C43" s="40"/>
      <c r="D43" s="45" t="s">
        <v>108</v>
      </c>
      <c r="E43" s="48"/>
      <c r="F43" s="51"/>
      <c r="G43" s="78">
        <f>E43</f>
        <v>0</v>
      </c>
      <c r="H43" s="36"/>
      <c r="I43" s="43"/>
      <c r="J43" s="50"/>
      <c r="L43" s="181"/>
      <c r="M43" s="181"/>
      <c r="N43" s="181"/>
      <c r="O43" s="181"/>
      <c r="P43" s="181"/>
      <c r="Q43" s="181"/>
      <c r="R43" s="181"/>
      <c r="S43" s="181"/>
      <c r="T43" s="193"/>
      <c r="U43" s="193"/>
      <c r="V43" s="193"/>
      <c r="W43" s="193"/>
      <c r="X43" s="193"/>
      <c r="Y43" s="193"/>
      <c r="Z43" s="20"/>
      <c r="AA43" s="15"/>
      <c r="AB43" s="15"/>
      <c r="AC43" s="15"/>
      <c r="AD43" s="15"/>
      <c r="AE43" s="15"/>
      <c r="AF43" s="15"/>
      <c r="AG43" s="15"/>
      <c r="AH43" s="15"/>
    </row>
    <row r="44" spans="1:34" s="44" customFormat="1" x14ac:dyDescent="0.25">
      <c r="A44" s="45" t="s">
        <v>18</v>
      </c>
      <c r="B44" s="45" t="s">
        <v>58</v>
      </c>
      <c r="C44" s="40"/>
      <c r="D44" s="45" t="s">
        <v>66</v>
      </c>
      <c r="E44" s="48"/>
      <c r="F44" s="51"/>
      <c r="G44" s="47">
        <f t="shared" ref="G44:G55" si="3">E44</f>
        <v>0</v>
      </c>
      <c r="I44" s="45"/>
      <c r="J44" s="50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20"/>
      <c r="AA44" s="15"/>
      <c r="AB44" s="15"/>
      <c r="AC44" s="15"/>
      <c r="AD44" s="15"/>
      <c r="AE44" s="15"/>
      <c r="AF44" s="15"/>
      <c r="AG44" s="15"/>
      <c r="AH44" s="15"/>
    </row>
    <row r="45" spans="1:34" s="44" customFormat="1" x14ac:dyDescent="0.25">
      <c r="A45" s="45" t="s">
        <v>18</v>
      </c>
      <c r="B45" s="45" t="s">
        <v>59</v>
      </c>
      <c r="C45" s="40"/>
      <c r="D45" s="45" t="s">
        <v>67</v>
      </c>
      <c r="E45" s="48"/>
      <c r="F45" s="51"/>
      <c r="G45" s="47">
        <f t="shared" si="3"/>
        <v>0</v>
      </c>
      <c r="I45" s="45"/>
      <c r="J45" s="50"/>
      <c r="L45" s="154"/>
      <c r="M45" s="154"/>
      <c r="N45" s="154"/>
      <c r="O45" s="154"/>
      <c r="P45" s="154"/>
      <c r="Q45" s="181"/>
      <c r="R45" s="181"/>
      <c r="S45" s="181"/>
      <c r="T45" s="181"/>
      <c r="U45" s="181"/>
      <c r="V45" s="181"/>
      <c r="W45" s="181"/>
      <c r="X45" s="181"/>
      <c r="Y45" s="181"/>
      <c r="Z45" s="20"/>
      <c r="AA45" s="15"/>
      <c r="AB45" s="15"/>
      <c r="AC45" s="15"/>
      <c r="AD45" s="15"/>
      <c r="AE45" s="15"/>
      <c r="AF45" s="15"/>
      <c r="AG45" s="15"/>
      <c r="AH45" s="15"/>
    </row>
    <row r="46" spans="1:34" s="44" customFormat="1" x14ac:dyDescent="0.25">
      <c r="A46" s="45" t="s">
        <v>18</v>
      </c>
      <c r="B46" s="45" t="s">
        <v>60</v>
      </c>
      <c r="C46" s="40"/>
      <c r="D46" s="45" t="s">
        <v>68</v>
      </c>
      <c r="E46" s="48"/>
      <c r="F46" s="51"/>
      <c r="G46" s="47">
        <f t="shared" si="3"/>
        <v>0</v>
      </c>
      <c r="I46" s="45"/>
      <c r="J46" s="50"/>
      <c r="L46" s="84"/>
      <c r="M46" s="84"/>
      <c r="N46" s="84"/>
      <c r="O46" s="154"/>
      <c r="P46" s="154"/>
      <c r="Q46" s="181"/>
      <c r="R46" s="181"/>
      <c r="S46" s="181"/>
      <c r="T46" s="181"/>
      <c r="U46" s="181"/>
      <c r="V46" s="181"/>
      <c r="W46" s="181"/>
      <c r="X46" s="181"/>
      <c r="Y46" s="181"/>
      <c r="Z46" s="20"/>
      <c r="AA46" s="15"/>
      <c r="AB46" s="15"/>
      <c r="AC46" s="15"/>
      <c r="AD46" s="15"/>
      <c r="AE46" s="15"/>
      <c r="AF46" s="15"/>
      <c r="AG46" s="15"/>
      <c r="AH46" s="15"/>
    </row>
    <row r="47" spans="1:34" s="94" customFormat="1" x14ac:dyDescent="0.25">
      <c r="A47" s="45" t="s">
        <v>18</v>
      </c>
      <c r="B47" s="45" t="s">
        <v>130</v>
      </c>
      <c r="C47" s="40"/>
      <c r="D47" s="45" t="s">
        <v>131</v>
      </c>
      <c r="E47" s="134"/>
      <c r="F47" s="47"/>
      <c r="G47" s="47">
        <f t="shared" si="3"/>
        <v>0</v>
      </c>
      <c r="I47" s="45"/>
      <c r="J47" s="50"/>
      <c r="L47" s="135"/>
      <c r="M47" s="135"/>
      <c r="N47" s="135"/>
      <c r="O47" s="136"/>
      <c r="P47" s="136"/>
      <c r="Q47" s="133"/>
      <c r="R47" s="133"/>
      <c r="S47" s="133"/>
      <c r="T47" s="133"/>
      <c r="U47" s="133"/>
      <c r="V47" s="133"/>
      <c r="W47" s="133"/>
      <c r="X47" s="133"/>
      <c r="Y47" s="133"/>
      <c r="Z47" s="20"/>
      <c r="AA47" s="15"/>
      <c r="AB47" s="15"/>
      <c r="AC47" s="15"/>
      <c r="AD47" s="15"/>
      <c r="AE47" s="15"/>
      <c r="AF47" s="15"/>
      <c r="AG47" s="15"/>
      <c r="AH47" s="15"/>
    </row>
    <row r="48" spans="1:34" x14ac:dyDescent="0.25">
      <c r="A48" s="45" t="s">
        <v>18</v>
      </c>
      <c r="B48" s="45" t="s">
        <v>61</v>
      </c>
      <c r="C48" s="40"/>
      <c r="D48" s="45" t="s">
        <v>69</v>
      </c>
      <c r="E48" s="48"/>
      <c r="F48" s="51"/>
      <c r="G48" s="47">
        <f t="shared" si="3"/>
        <v>0</v>
      </c>
      <c r="H48" s="44"/>
      <c r="I48" s="45"/>
      <c r="J48" s="50"/>
      <c r="L48" s="84"/>
      <c r="M48" s="84"/>
      <c r="N48" s="84"/>
      <c r="O48" s="93"/>
      <c r="P48" s="93"/>
      <c r="Q48" s="181"/>
      <c r="R48" s="181"/>
      <c r="S48" s="181"/>
      <c r="T48" s="181"/>
      <c r="U48" s="181"/>
      <c r="V48" s="181"/>
      <c r="W48" s="181"/>
      <c r="X48" s="181"/>
      <c r="Y48" s="181"/>
      <c r="Z48" s="20"/>
      <c r="AA48" s="15"/>
      <c r="AB48" s="15"/>
      <c r="AC48" s="15"/>
      <c r="AD48" s="15"/>
      <c r="AE48" s="15"/>
      <c r="AF48" s="15"/>
      <c r="AG48" s="15"/>
      <c r="AH48" s="15"/>
    </row>
    <row r="49" spans="1:34" x14ac:dyDescent="0.25">
      <c r="A49" s="45" t="s">
        <v>18</v>
      </c>
      <c r="B49" s="45" t="s">
        <v>62</v>
      </c>
      <c r="C49" s="40"/>
      <c r="D49" s="45" t="s">
        <v>70</v>
      </c>
      <c r="E49" s="48"/>
      <c r="F49" s="51"/>
      <c r="G49" s="47">
        <f t="shared" si="3"/>
        <v>0</v>
      </c>
      <c r="H49" s="44"/>
      <c r="I49" s="45"/>
      <c r="J49" s="50"/>
      <c r="L49" s="84"/>
      <c r="M49" s="84"/>
      <c r="N49" s="84"/>
      <c r="O49" s="93"/>
      <c r="P49" s="91"/>
      <c r="Q49" s="181"/>
      <c r="R49" s="181"/>
      <c r="S49" s="181"/>
      <c r="T49" s="181"/>
      <c r="U49" s="181"/>
      <c r="V49" s="181"/>
      <c r="W49" s="181"/>
      <c r="X49" s="181"/>
      <c r="Y49" s="181"/>
      <c r="Z49" s="20"/>
      <c r="AA49" s="15"/>
      <c r="AB49" s="15"/>
      <c r="AC49" s="15"/>
      <c r="AD49" s="15"/>
      <c r="AE49" s="15"/>
      <c r="AF49" s="15"/>
      <c r="AG49" s="15"/>
      <c r="AH49" s="15"/>
    </row>
    <row r="50" spans="1:34" ht="18.75" customHeight="1" x14ac:dyDescent="0.25">
      <c r="A50" s="45" t="s">
        <v>18</v>
      </c>
      <c r="B50" s="45" t="s">
        <v>63</v>
      </c>
      <c r="C50" s="40"/>
      <c r="D50" s="45" t="s">
        <v>71</v>
      </c>
      <c r="E50" s="48"/>
      <c r="F50" s="51"/>
      <c r="G50" s="47">
        <f t="shared" si="3"/>
        <v>0</v>
      </c>
      <c r="H50" s="45"/>
      <c r="I50" s="45"/>
      <c r="J50" s="50"/>
      <c r="L50" s="84"/>
      <c r="M50" s="84"/>
      <c r="N50" s="84"/>
      <c r="O50" s="93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0"/>
      <c r="AA50" s="15"/>
      <c r="AB50" s="15"/>
      <c r="AC50" s="15"/>
      <c r="AD50" s="15"/>
      <c r="AE50" s="15"/>
      <c r="AF50" s="15"/>
      <c r="AG50" s="15"/>
      <c r="AH50" s="15"/>
    </row>
    <row r="51" spans="1:34" x14ac:dyDescent="0.25">
      <c r="A51" s="45" t="s">
        <v>18</v>
      </c>
      <c r="B51" s="45" t="s">
        <v>64</v>
      </c>
      <c r="C51" s="40"/>
      <c r="D51" s="45" t="s">
        <v>72</v>
      </c>
      <c r="E51" s="48"/>
      <c r="F51" s="51"/>
      <c r="G51" s="47">
        <f t="shared" si="3"/>
        <v>0</v>
      </c>
      <c r="H51" s="50"/>
      <c r="I51" s="50"/>
      <c r="J51" s="50"/>
      <c r="L51" s="84"/>
      <c r="M51" s="84"/>
      <c r="N51" s="84"/>
      <c r="O51" s="93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0"/>
      <c r="AA51" s="15"/>
      <c r="AB51" s="15"/>
      <c r="AC51" s="15"/>
      <c r="AD51" s="15"/>
      <c r="AE51" s="15"/>
      <c r="AF51" s="15"/>
      <c r="AG51" s="15"/>
      <c r="AH51" s="15"/>
    </row>
    <row r="52" spans="1:34" x14ac:dyDescent="0.25">
      <c r="A52" s="45" t="s">
        <v>18</v>
      </c>
      <c r="B52" s="45" t="s">
        <v>65</v>
      </c>
      <c r="C52" s="40"/>
      <c r="D52" s="45" t="s">
        <v>73</v>
      </c>
      <c r="E52" s="48"/>
      <c r="F52" s="51"/>
      <c r="G52" s="47">
        <f t="shared" si="3"/>
        <v>0</v>
      </c>
      <c r="J52" s="50"/>
      <c r="L52" s="84"/>
      <c r="M52" s="84"/>
      <c r="N52" s="84"/>
      <c r="O52" s="93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89"/>
      <c r="AA52" s="15"/>
      <c r="AB52" s="15"/>
      <c r="AC52" s="15"/>
      <c r="AD52" s="15"/>
      <c r="AE52" s="15"/>
      <c r="AF52" s="15"/>
      <c r="AG52" s="15"/>
      <c r="AH52" s="15"/>
    </row>
    <row r="53" spans="1:34" x14ac:dyDescent="0.25">
      <c r="A53" s="45" t="s">
        <v>18</v>
      </c>
      <c r="B53" s="45" t="s">
        <v>34</v>
      </c>
      <c r="C53" s="40"/>
      <c r="D53" s="45" t="s">
        <v>76</v>
      </c>
      <c r="E53" s="48"/>
      <c r="F53" s="51"/>
      <c r="G53" s="47">
        <f t="shared" si="3"/>
        <v>0</v>
      </c>
      <c r="J53" s="50"/>
      <c r="L53" s="84"/>
      <c r="M53" s="84"/>
      <c r="N53" s="84"/>
      <c r="O53" s="84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89"/>
      <c r="AA53" s="15"/>
      <c r="AB53" s="15"/>
      <c r="AC53" s="15"/>
      <c r="AD53" s="15"/>
      <c r="AE53" s="15"/>
      <c r="AF53" s="15"/>
      <c r="AG53" s="15"/>
      <c r="AH53" s="15"/>
    </row>
    <row r="54" spans="1:34" x14ac:dyDescent="0.25">
      <c r="A54" s="45" t="s">
        <v>18</v>
      </c>
      <c r="B54" s="45" t="s">
        <v>123</v>
      </c>
      <c r="C54" s="50"/>
      <c r="D54" s="131" t="s">
        <v>125</v>
      </c>
      <c r="G54" s="47">
        <f t="shared" si="3"/>
        <v>0</v>
      </c>
      <c r="J54" s="50"/>
      <c r="L54" s="83"/>
      <c r="M54" s="83"/>
      <c r="N54" s="83"/>
      <c r="O54" s="83"/>
      <c r="P54" s="20"/>
      <c r="Q54" s="20"/>
      <c r="R54" s="20"/>
      <c r="S54" s="20"/>
      <c r="T54" s="20"/>
      <c r="U54" s="89"/>
      <c r="V54" s="89"/>
      <c r="W54" s="89"/>
      <c r="X54" s="89"/>
      <c r="Y54" s="89"/>
      <c r="Z54" s="89"/>
    </row>
    <row r="55" spans="1:34" x14ac:dyDescent="0.25">
      <c r="A55" s="45" t="s">
        <v>18</v>
      </c>
      <c r="B55" s="45" t="s">
        <v>124</v>
      </c>
      <c r="C55" s="50"/>
      <c r="D55" s="94" t="s">
        <v>126</v>
      </c>
      <c r="G55" s="47">
        <f t="shared" si="3"/>
        <v>0</v>
      </c>
      <c r="J55" s="50"/>
      <c r="L55" s="83"/>
      <c r="M55" s="83"/>
      <c r="N55" s="83"/>
      <c r="O55" s="83"/>
      <c r="P55" s="20"/>
      <c r="Q55" s="20"/>
      <c r="R55" s="20"/>
      <c r="S55" s="20"/>
      <c r="T55" s="20"/>
      <c r="U55" s="89"/>
      <c r="V55" s="89"/>
      <c r="W55" s="89"/>
      <c r="X55" s="89"/>
      <c r="Y55" s="89"/>
      <c r="Z55" s="89"/>
    </row>
    <row r="56" spans="1:34" x14ac:dyDescent="0.25">
      <c r="C56" s="50"/>
      <c r="D56" s="50"/>
      <c r="E56" s="50"/>
      <c r="F56" s="50"/>
      <c r="G56" s="50"/>
      <c r="J56" s="50"/>
      <c r="L56" s="83"/>
      <c r="M56" s="83"/>
      <c r="N56" s="83"/>
      <c r="O56" s="83"/>
      <c r="P56" s="178"/>
      <c r="Q56" s="178"/>
      <c r="R56" s="181"/>
      <c r="S56" s="181"/>
      <c r="T56" s="181"/>
      <c r="U56" s="89"/>
      <c r="V56" s="89"/>
      <c r="W56" s="89"/>
      <c r="X56" s="89"/>
      <c r="Y56" s="89"/>
      <c r="Z56" s="89"/>
    </row>
    <row r="57" spans="1:34" x14ac:dyDescent="0.25">
      <c r="E57" s="1"/>
      <c r="F57" s="1"/>
      <c r="G57" s="1"/>
      <c r="J57" s="1"/>
      <c r="L57" s="83"/>
      <c r="M57" s="83"/>
      <c r="N57" s="83"/>
      <c r="O57" s="83"/>
      <c r="P57" s="178"/>
      <c r="Q57" s="178"/>
      <c r="R57" s="181"/>
      <c r="S57" s="181"/>
      <c r="T57" s="181"/>
      <c r="U57" s="89"/>
      <c r="V57" s="89"/>
      <c r="W57" s="89"/>
      <c r="X57" s="89"/>
      <c r="Y57" s="89"/>
      <c r="Z57" s="89"/>
    </row>
    <row r="58" spans="1:34" x14ac:dyDescent="0.25">
      <c r="E58" s="1"/>
      <c r="F58" s="1"/>
      <c r="G58" s="1"/>
      <c r="J58" s="1"/>
      <c r="L58" s="82"/>
      <c r="M58" s="82"/>
      <c r="N58" s="82"/>
      <c r="O58" s="82"/>
      <c r="P58" s="178"/>
      <c r="Q58" s="178"/>
      <c r="R58" s="181"/>
      <c r="S58" s="181"/>
      <c r="T58" s="181"/>
      <c r="U58" s="193"/>
      <c r="V58" s="193"/>
      <c r="W58" s="193"/>
      <c r="X58" s="193"/>
      <c r="Y58" s="193"/>
      <c r="Z58" s="193"/>
    </row>
    <row r="59" spans="1:34" x14ac:dyDescent="0.25">
      <c r="E59" s="1"/>
      <c r="F59" s="1"/>
      <c r="G59" s="1"/>
      <c r="J59" s="1"/>
      <c r="L59" s="82"/>
      <c r="M59" s="82"/>
      <c r="N59" s="82"/>
      <c r="O59" s="82"/>
      <c r="P59" s="178"/>
      <c r="Q59" s="178"/>
      <c r="R59" s="181"/>
      <c r="S59" s="181"/>
      <c r="T59" s="181"/>
      <c r="U59" s="193"/>
      <c r="V59" s="193"/>
      <c r="W59" s="193"/>
      <c r="X59" s="193"/>
      <c r="Y59" s="193"/>
      <c r="Z59" s="193"/>
    </row>
    <row r="60" spans="1:34" x14ac:dyDescent="0.25">
      <c r="E60" s="1"/>
      <c r="F60" s="1"/>
      <c r="G60" s="1"/>
      <c r="J60" s="1"/>
      <c r="L60" s="82"/>
      <c r="M60" s="82"/>
      <c r="N60" s="82"/>
      <c r="O60" s="82"/>
      <c r="P60" s="178"/>
      <c r="Q60" s="178"/>
      <c r="R60" s="181"/>
      <c r="S60" s="181"/>
      <c r="T60" s="181"/>
      <c r="U60" s="193"/>
      <c r="V60" s="193"/>
      <c r="W60" s="193"/>
      <c r="X60" s="193"/>
      <c r="Y60" s="193"/>
      <c r="Z60" s="193"/>
    </row>
    <row r="61" spans="1:34" x14ac:dyDescent="0.25">
      <c r="E61" s="1"/>
      <c r="F61" s="1"/>
      <c r="G61" s="1"/>
      <c r="J61" s="1"/>
      <c r="L61" s="81"/>
      <c r="M61" s="181"/>
      <c r="N61" s="181"/>
      <c r="O61" s="181"/>
      <c r="P61" s="181"/>
      <c r="Q61" s="181"/>
      <c r="R61" s="181"/>
      <c r="S61" s="181"/>
      <c r="T61" s="181"/>
      <c r="U61" s="193"/>
      <c r="V61" s="193"/>
      <c r="W61" s="193"/>
      <c r="X61" s="193"/>
      <c r="Y61" s="193"/>
      <c r="Z61" s="193"/>
    </row>
    <row r="62" spans="1:34" x14ac:dyDescent="0.25">
      <c r="E62" s="1"/>
      <c r="F62" s="1"/>
      <c r="G62" s="1"/>
      <c r="J62" s="1"/>
      <c r="T62" s="1"/>
    </row>
    <row r="63" spans="1:34" x14ac:dyDescent="0.25">
      <c r="E63" s="1"/>
      <c r="F63" s="1"/>
      <c r="G63" s="1"/>
      <c r="J63" s="1"/>
      <c r="T63" s="1"/>
    </row>
    <row r="64" spans="1:34" x14ac:dyDescent="0.25">
      <c r="E64" s="1"/>
      <c r="F64" s="1"/>
      <c r="G64" s="1"/>
      <c r="J64" s="1"/>
      <c r="T64" s="1"/>
    </row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pans="4:20" x14ac:dyDescent="0.25">
      <c r="E97" s="1"/>
      <c r="F97" s="1"/>
      <c r="G97" s="1"/>
      <c r="J97" s="1"/>
      <c r="T97" s="1"/>
    </row>
    <row r="98" spans="4:20" x14ac:dyDescent="0.25">
      <c r="E98" s="1"/>
      <c r="F98" s="1"/>
      <c r="G98" s="1"/>
      <c r="J98" s="1"/>
      <c r="T98" s="1"/>
    </row>
    <row r="99" spans="4:20" x14ac:dyDescent="0.25">
      <c r="E99" s="1"/>
      <c r="F99" s="1"/>
      <c r="G99" s="1"/>
      <c r="J99" s="1"/>
      <c r="T99" s="1"/>
    </row>
    <row r="100" spans="4:20" x14ac:dyDescent="0.25">
      <c r="E100" s="1"/>
      <c r="F100" s="1"/>
      <c r="G100" s="1"/>
      <c r="J100" s="1"/>
      <c r="T100" s="1"/>
    </row>
    <row r="101" spans="4:20" x14ac:dyDescent="0.25">
      <c r="D101" s="54"/>
      <c r="E101" s="74"/>
      <c r="F101" s="75"/>
      <c r="G101" s="76"/>
      <c r="H101" s="26"/>
      <c r="I101" s="26"/>
      <c r="J101" s="77"/>
      <c r="K101" s="26"/>
      <c r="L101" s="26"/>
    </row>
    <row r="102" spans="4:20" x14ac:dyDescent="0.25">
      <c r="D102" s="54"/>
      <c r="E102" s="74"/>
      <c r="F102" s="75"/>
      <c r="G102" s="76"/>
      <c r="H102" s="26"/>
      <c r="I102" s="26"/>
      <c r="J102" s="77"/>
      <c r="K102" s="26"/>
      <c r="L102" s="26"/>
    </row>
    <row r="103" spans="4:20" x14ac:dyDescent="0.25">
      <c r="D103" s="54"/>
      <c r="E103" s="74"/>
      <c r="F103" s="75"/>
      <c r="G103" s="76"/>
      <c r="H103" s="26"/>
      <c r="I103" s="26"/>
      <c r="J103" s="77"/>
      <c r="K103" s="26"/>
      <c r="L103" s="26"/>
    </row>
    <row r="104" spans="4:20" x14ac:dyDescent="0.25">
      <c r="D104" s="54"/>
      <c r="E104" s="74"/>
      <c r="F104" s="75"/>
      <c r="G104" s="76"/>
      <c r="H104" s="26"/>
      <c r="I104" s="26"/>
      <c r="J104" s="77"/>
      <c r="K104" s="26"/>
      <c r="L104" s="26"/>
    </row>
    <row r="105" spans="4:20" x14ac:dyDescent="0.25">
      <c r="D105" s="54"/>
      <c r="E105" s="74"/>
      <c r="F105" s="75"/>
      <c r="G105" s="76"/>
      <c r="H105" s="26"/>
      <c r="I105" s="26"/>
      <c r="J105" s="77"/>
      <c r="K105" s="26"/>
      <c r="L105" s="26"/>
    </row>
    <row r="106" spans="4:20" x14ac:dyDescent="0.25">
      <c r="D106" s="54"/>
      <c r="E106" s="74"/>
      <c r="F106" s="75"/>
      <c r="G106" s="76"/>
      <c r="H106" s="26"/>
      <c r="I106" s="26"/>
      <c r="J106" s="77"/>
      <c r="K106" s="26"/>
      <c r="L106" s="26"/>
    </row>
    <row r="107" spans="4:20" x14ac:dyDescent="0.25">
      <c r="D107" s="54"/>
      <c r="E107" s="74"/>
      <c r="F107" s="75"/>
      <c r="G107" s="76"/>
      <c r="H107" s="26"/>
      <c r="I107" s="26"/>
      <c r="J107" s="77"/>
      <c r="K107" s="26"/>
      <c r="L107" s="26"/>
    </row>
    <row r="108" spans="4:20" x14ac:dyDescent="0.25">
      <c r="D108" s="54"/>
      <c r="E108" s="74"/>
      <c r="F108" s="75"/>
      <c r="G108" s="76"/>
      <c r="H108" s="26"/>
      <c r="I108" s="26"/>
      <c r="J108" s="77"/>
      <c r="K108" s="26"/>
      <c r="L108" s="26"/>
    </row>
    <row r="109" spans="4:20" x14ac:dyDescent="0.25">
      <c r="D109" s="54"/>
      <c r="E109" s="74"/>
      <c r="F109" s="75"/>
      <c r="G109" s="76"/>
      <c r="H109" s="26"/>
      <c r="I109" s="26"/>
      <c r="J109" s="77"/>
      <c r="K109" s="26"/>
      <c r="L109" s="26"/>
    </row>
    <row r="110" spans="4:20" x14ac:dyDescent="0.25">
      <c r="D110" s="54"/>
      <c r="E110" s="74"/>
      <c r="F110" s="75"/>
      <c r="G110" s="76"/>
      <c r="H110" s="26"/>
      <c r="I110" s="26"/>
      <c r="J110" s="77"/>
      <c r="K110" s="26"/>
      <c r="L110" s="26"/>
    </row>
    <row r="111" spans="4:20" x14ac:dyDescent="0.25">
      <c r="D111" s="54"/>
      <c r="E111" s="74"/>
      <c r="F111" s="75"/>
      <c r="G111" s="76"/>
      <c r="H111" s="26"/>
      <c r="I111" s="26"/>
      <c r="J111" s="77"/>
      <c r="K111" s="26"/>
      <c r="L111" s="26"/>
    </row>
    <row r="112" spans="4:20" x14ac:dyDescent="0.25">
      <c r="D112" s="54"/>
      <c r="E112" s="74"/>
      <c r="F112" s="75"/>
      <c r="G112" s="76"/>
      <c r="H112" s="26"/>
      <c r="I112" s="26"/>
      <c r="J112" s="77"/>
      <c r="K112" s="26"/>
      <c r="L112" s="26"/>
    </row>
    <row r="113" spans="4:12" x14ac:dyDescent="0.25">
      <c r="D113" s="26"/>
      <c r="E113" s="74"/>
      <c r="F113" s="75"/>
      <c r="G113" s="76"/>
      <c r="H113" s="26"/>
      <c r="I113" s="26"/>
      <c r="J113" s="77"/>
      <c r="K113" s="26"/>
      <c r="L113" s="26"/>
    </row>
    <row r="114" spans="4:12" x14ac:dyDescent="0.25">
      <c r="D114" s="26"/>
      <c r="E114" s="74"/>
      <c r="F114" s="75"/>
      <c r="G114" s="76"/>
      <c r="H114" s="26"/>
      <c r="I114" s="26"/>
      <c r="J114" s="77"/>
      <c r="K114" s="26"/>
      <c r="L114" s="26"/>
    </row>
    <row r="115" spans="4:12" x14ac:dyDescent="0.25">
      <c r="D115" s="26"/>
      <c r="E115" s="74"/>
      <c r="F115" s="75"/>
      <c r="G115" s="76"/>
      <c r="H115" s="26"/>
      <c r="I115" s="26"/>
      <c r="J115" s="77"/>
      <c r="K115" s="26"/>
      <c r="L115" s="26"/>
    </row>
    <row r="116" spans="4:12" x14ac:dyDescent="0.25">
      <c r="D116" s="26"/>
      <c r="E116" s="74"/>
      <c r="F116" s="75"/>
      <c r="G116" s="76"/>
      <c r="H116" s="26"/>
      <c r="I116" s="26"/>
      <c r="J116" s="77"/>
      <c r="K116" s="26"/>
      <c r="L116" s="26"/>
    </row>
    <row r="117" spans="4:12" x14ac:dyDescent="0.25">
      <c r="D117" s="26"/>
      <c r="E117" s="74"/>
      <c r="F117" s="75"/>
      <c r="G117" s="76"/>
      <c r="H117" s="26"/>
      <c r="I117" s="26"/>
      <c r="J117" s="77"/>
      <c r="K117" s="26"/>
      <c r="L117" s="26"/>
    </row>
    <row r="118" spans="4:12" x14ac:dyDescent="0.25">
      <c r="D118" s="26"/>
      <c r="E118" s="74"/>
      <c r="F118" s="75"/>
      <c r="G118" s="76"/>
      <c r="H118" s="26"/>
      <c r="I118" s="26"/>
      <c r="J118" s="77"/>
      <c r="K118" s="26"/>
      <c r="L118" s="26"/>
    </row>
    <row r="119" spans="4:12" x14ac:dyDescent="0.25">
      <c r="D119" s="26"/>
      <c r="E119" s="74"/>
      <c r="F119" s="75"/>
      <c r="G119" s="76"/>
      <c r="H119" s="26"/>
      <c r="I119" s="26"/>
      <c r="J119" s="77"/>
      <c r="K119" s="26"/>
      <c r="L119" s="26"/>
    </row>
    <row r="120" spans="4:12" x14ac:dyDescent="0.25">
      <c r="D120" s="26"/>
      <c r="E120" s="74"/>
      <c r="F120" s="75"/>
      <c r="G120" s="76"/>
      <c r="H120" s="26"/>
      <c r="I120" s="26"/>
      <c r="J120" s="77"/>
      <c r="K120" s="26"/>
      <c r="L120" s="26"/>
    </row>
    <row r="121" spans="4:12" x14ac:dyDescent="0.25">
      <c r="D121" s="26"/>
      <c r="E121" s="74"/>
      <c r="F121" s="75"/>
      <c r="G121" s="76"/>
      <c r="H121" s="26"/>
      <c r="I121" s="26"/>
      <c r="J121" s="77"/>
      <c r="K121" s="26"/>
      <c r="L121" s="26"/>
    </row>
    <row r="122" spans="4:12" x14ac:dyDescent="0.25">
      <c r="D122" s="26"/>
      <c r="E122" s="74"/>
      <c r="F122" s="75"/>
      <c r="G122" s="76"/>
      <c r="H122" s="26"/>
      <c r="I122" s="26"/>
      <c r="J122" s="77"/>
      <c r="K122" s="26"/>
      <c r="L122" s="26"/>
    </row>
    <row r="123" spans="4:12" x14ac:dyDescent="0.25">
      <c r="D123" s="26"/>
      <c r="E123" s="74"/>
      <c r="F123" s="75"/>
      <c r="G123" s="76"/>
      <c r="H123" s="26"/>
      <c r="I123" s="26"/>
      <c r="J123" s="77"/>
      <c r="K123" s="26"/>
      <c r="L123" s="26"/>
    </row>
    <row r="124" spans="4:12" x14ac:dyDescent="0.25">
      <c r="D124" s="26"/>
      <c r="E124" s="74"/>
      <c r="F124" s="75"/>
      <c r="G124" s="76"/>
      <c r="H124" s="26"/>
      <c r="I124" s="26"/>
      <c r="J124" s="77"/>
      <c r="K124" s="26"/>
      <c r="L124" s="26"/>
    </row>
    <row r="125" spans="4:12" x14ac:dyDescent="0.25">
      <c r="D125" s="26"/>
      <c r="E125" s="74"/>
      <c r="F125" s="75"/>
      <c r="G125" s="76"/>
      <c r="H125" s="26"/>
      <c r="I125" s="26"/>
      <c r="J125" s="77"/>
      <c r="K125" s="26"/>
      <c r="L125" s="26"/>
    </row>
    <row r="126" spans="4:12" x14ac:dyDescent="0.25">
      <c r="D126" s="26"/>
      <c r="E126" s="74"/>
      <c r="F126" s="75"/>
      <c r="G126" s="76"/>
      <c r="H126" s="26"/>
      <c r="I126" s="26"/>
      <c r="J126" s="77"/>
      <c r="K126" s="26"/>
      <c r="L126" s="26"/>
    </row>
    <row r="127" spans="4:12" x14ac:dyDescent="0.25">
      <c r="D127" s="26"/>
      <c r="E127" s="74"/>
      <c r="F127" s="75"/>
      <c r="G127" s="76"/>
      <c r="H127" s="26"/>
      <c r="I127" s="26"/>
      <c r="J127" s="77"/>
      <c r="K127" s="26"/>
      <c r="L127" s="26"/>
    </row>
    <row r="128" spans="4:12" x14ac:dyDescent="0.25">
      <c r="D128" s="26"/>
      <c r="E128" s="74"/>
      <c r="F128" s="75"/>
      <c r="G128" s="76"/>
      <c r="H128" s="26"/>
      <c r="I128" s="26"/>
      <c r="J128" s="77"/>
      <c r="K128" s="26"/>
      <c r="L128" s="26"/>
    </row>
    <row r="129" spans="4:12" x14ac:dyDescent="0.25">
      <c r="D129" s="26"/>
      <c r="E129" s="74"/>
      <c r="F129" s="75"/>
      <c r="G129" s="76"/>
      <c r="H129" s="26"/>
      <c r="I129" s="26"/>
      <c r="J129" s="77"/>
      <c r="K129" s="26"/>
      <c r="L129" s="26"/>
    </row>
  </sheetData>
  <sheetProtection algorithmName="SHA-512" hashValue="IGC2kY88+PsFyfFMGclkeVl+R84By6RvPLxk1LSl8u/KsZHzpno6LFMe0yJkifOjMqe4fglhCDC/cwezWcxIxA==" saltValue="Lx8Sza9tXp7Dw3ppsgOuqg==" spinCount="100000" sheet="1" objects="1" scenarios="1"/>
  <mergeCells count="114">
    <mergeCell ref="T48:Y48"/>
    <mergeCell ref="T49:Y49"/>
    <mergeCell ref="Q35:S35"/>
    <mergeCell ref="Q42:S42"/>
    <mergeCell ref="Q43:S43"/>
    <mergeCell ref="Q44:S44"/>
    <mergeCell ref="Q45:S45"/>
    <mergeCell ref="T42:Y42"/>
    <mergeCell ref="T43:Y43"/>
    <mergeCell ref="T44:Y44"/>
    <mergeCell ref="T45:Y45"/>
    <mergeCell ref="T46:Y46"/>
    <mergeCell ref="U61:Z61"/>
    <mergeCell ref="U58:Z58"/>
    <mergeCell ref="U59:Z59"/>
    <mergeCell ref="U60:Z60"/>
    <mergeCell ref="R58:T58"/>
    <mergeCell ref="R59:T59"/>
    <mergeCell ref="R60:T60"/>
    <mergeCell ref="P60:Q60"/>
    <mergeCell ref="M61:O61"/>
    <mergeCell ref="P61:Q61"/>
    <mergeCell ref="R61:T61"/>
    <mergeCell ref="P57:Q57"/>
    <mergeCell ref="P58:Q58"/>
    <mergeCell ref="P59:Q59"/>
    <mergeCell ref="L35:N35"/>
    <mergeCell ref="O28:P28"/>
    <mergeCell ref="O35:P35"/>
    <mergeCell ref="R56:T56"/>
    <mergeCell ref="R57:T57"/>
    <mergeCell ref="T36:Y36"/>
    <mergeCell ref="T37:Y37"/>
    <mergeCell ref="T38:Y38"/>
    <mergeCell ref="T39:Y39"/>
    <mergeCell ref="T40:Y40"/>
    <mergeCell ref="Q36:S36"/>
    <mergeCell ref="Q37:S37"/>
    <mergeCell ref="Q41:S41"/>
    <mergeCell ref="T41:Y41"/>
    <mergeCell ref="O46:P46"/>
    <mergeCell ref="L42:N42"/>
    <mergeCell ref="L43:N43"/>
    <mergeCell ref="L44:N44"/>
    <mergeCell ref="L45:N45"/>
    <mergeCell ref="O41:P41"/>
    <mergeCell ref="O42:P42"/>
    <mergeCell ref="D3:F3"/>
    <mergeCell ref="D10:F10"/>
    <mergeCell ref="H14:H15"/>
    <mergeCell ref="H8:H9"/>
    <mergeCell ref="P56:Q56"/>
    <mergeCell ref="Q38:S38"/>
    <mergeCell ref="Q39:S39"/>
    <mergeCell ref="Q40:S40"/>
    <mergeCell ref="L36:N36"/>
    <mergeCell ref="L37:N37"/>
    <mergeCell ref="L38:N38"/>
    <mergeCell ref="L41:N41"/>
    <mergeCell ref="Q46:S46"/>
    <mergeCell ref="Q48:S48"/>
    <mergeCell ref="Q49:S49"/>
    <mergeCell ref="K23:M24"/>
    <mergeCell ref="O43:P43"/>
    <mergeCell ref="O44:P44"/>
    <mergeCell ref="O45:P45"/>
    <mergeCell ref="D38:F38"/>
    <mergeCell ref="D40:F40"/>
    <mergeCell ref="L25:T25"/>
    <mergeCell ref="Q27:R27"/>
    <mergeCell ref="D26:F26"/>
    <mergeCell ref="O40:P40"/>
    <mergeCell ref="L28:N28"/>
    <mergeCell ref="L39:N39"/>
    <mergeCell ref="L40:N40"/>
    <mergeCell ref="T35:Y35"/>
    <mergeCell ref="O30:P30"/>
    <mergeCell ref="O31:P31"/>
    <mergeCell ref="O32:P32"/>
    <mergeCell ref="O33:P33"/>
    <mergeCell ref="O34:P34"/>
    <mergeCell ref="L34:N34"/>
    <mergeCell ref="L33:N33"/>
    <mergeCell ref="L32:N32"/>
    <mergeCell ref="L31:N31"/>
    <mergeCell ref="L30:N30"/>
    <mergeCell ref="T28:Y28"/>
    <mergeCell ref="T30:Y30"/>
    <mergeCell ref="T31:Y31"/>
    <mergeCell ref="T32:Y32"/>
    <mergeCell ref="T33:Y33"/>
    <mergeCell ref="L1:M1"/>
    <mergeCell ref="N1:O1"/>
    <mergeCell ref="P1:Q1"/>
    <mergeCell ref="L2:T2"/>
    <mergeCell ref="L10:T10"/>
    <mergeCell ref="O36:P36"/>
    <mergeCell ref="O37:P37"/>
    <mergeCell ref="O38:P38"/>
    <mergeCell ref="O39:P39"/>
    <mergeCell ref="T34:Y34"/>
    <mergeCell ref="Q30:S30"/>
    <mergeCell ref="Q31:S31"/>
    <mergeCell ref="Q32:S32"/>
    <mergeCell ref="Q33:S33"/>
    <mergeCell ref="Q34:S34"/>
    <mergeCell ref="L17:T18"/>
    <mergeCell ref="L19:T22"/>
    <mergeCell ref="S11:T12"/>
    <mergeCell ref="P11:R12"/>
    <mergeCell ref="P15:R16"/>
    <mergeCell ref="S13:T14"/>
    <mergeCell ref="P13:R14"/>
    <mergeCell ref="S15:T16"/>
  </mergeCells>
  <conditionalFormatting sqref="F4:F9 F11:F25 F27:F37 F41:F53">
    <cfRule type="expression" dxfId="8" priority="24">
      <formula>$F4&lt;&gt;$E4</formula>
    </cfRule>
  </conditionalFormatting>
  <conditionalFormatting sqref="F2">
    <cfRule type="cellIs" dxfId="7" priority="5" operator="equal">
      <formula>$F$2</formula>
    </cfRule>
    <cfRule type="cellIs" dxfId="6" priority="22" operator="equal">
      <formula>$F$2</formula>
    </cfRule>
  </conditionalFormatting>
  <conditionalFormatting sqref="G2">
    <cfRule type="cellIs" dxfId="5" priority="21" operator="equal">
      <formula>$G$2</formula>
    </cfRule>
  </conditionalFormatting>
  <conditionalFormatting sqref="L17">
    <cfRule type="expression" dxfId="4" priority="41">
      <formula>$S$15&lt;&gt;0</formula>
    </cfRule>
  </conditionalFormatting>
  <conditionalFormatting sqref="S15:T16">
    <cfRule type="expression" dxfId="3" priority="18">
      <formula>$S$15&lt;&gt;0</formula>
    </cfRule>
  </conditionalFormatting>
  <conditionalFormatting sqref="P1">
    <cfRule type="cellIs" dxfId="2" priority="7" operator="equal">
      <formula>$P$1</formula>
    </cfRule>
  </conditionalFormatting>
  <dataValidations count="2">
    <dataValidation type="decimal" allowBlank="1" showInputMessage="1" showErrorMessage="1" errorTitle="Errore immissione" error="Sono consentiti solo numeri." sqref="G101:G1048576 G41:G55 G39 G22:G25 G11:G20 G4:G9 G2 P1 G27:G37" xr:uid="{00000000-0002-0000-0000-000000000000}">
      <formula1>0</formula1>
      <formula2>999999</formula2>
    </dataValidation>
    <dataValidation type="whole" allowBlank="1" showInputMessage="1" showErrorMessage="1" errorTitle="Errore" error="Solo numeri interi" sqref="L6:R6 S6:S8 L9:Q9" xr:uid="{00000000-0002-0000-0000-000001000000}">
      <formula1>0</formula1>
      <formula2>1000</formula2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2"/>
  <sheetViews>
    <sheetView showGridLines="0" topLeftCell="C1" workbookViewId="0">
      <selection activeCell="F1" sqref="F1"/>
    </sheetView>
  </sheetViews>
  <sheetFormatPr defaultRowHeight="15" x14ac:dyDescent="0.25"/>
  <cols>
    <col min="1" max="1" width="11.7109375" style="137" hidden="1" customWidth="1"/>
    <col min="2" max="2" width="9.140625" style="137" hidden="1" customWidth="1"/>
    <col min="3" max="3" width="11" style="137" customWidth="1"/>
    <col min="4" max="4" width="9.5703125" style="94" customWidth="1"/>
    <col min="5" max="5" width="20.140625" style="71" customWidth="1"/>
    <col min="6" max="6" width="4.85546875" style="137" customWidth="1"/>
    <col min="7" max="7" width="9.140625" style="66"/>
    <col min="8" max="8" width="9.140625" style="66" customWidth="1"/>
    <col min="9" max="9" width="9.85546875" style="66" customWidth="1"/>
    <col min="10" max="10" width="9.28515625" style="66" customWidth="1"/>
    <col min="11" max="11" width="10.42578125" style="66" customWidth="1"/>
    <col min="12" max="12" width="8.42578125" style="66" customWidth="1"/>
    <col min="13" max="13" width="8.85546875" style="66" customWidth="1"/>
    <col min="14" max="14" width="9.7109375" style="66" customWidth="1"/>
    <col min="15" max="15" width="9.85546875" style="66" customWidth="1"/>
    <col min="16" max="16" width="11.7109375" style="66" customWidth="1"/>
    <col min="17" max="17" width="11.42578125" style="66" customWidth="1"/>
    <col min="18" max="18" width="9.7109375" style="66" customWidth="1"/>
    <col min="19" max="19" width="10.140625" style="66" customWidth="1"/>
    <col min="20" max="20" width="8.85546875" style="66" customWidth="1"/>
    <col min="21" max="21" width="8.5703125" style="66" customWidth="1"/>
    <col min="22" max="22" width="18.140625" customWidth="1"/>
  </cols>
  <sheetData>
    <row r="1" spans="1:22" ht="113.25" x14ac:dyDescent="0.25">
      <c r="A1" s="62"/>
      <c r="B1" s="62"/>
      <c r="C1" s="62" t="s">
        <v>77</v>
      </c>
      <c r="D1" s="62" t="s">
        <v>129</v>
      </c>
      <c r="E1" s="70" t="s">
        <v>78</v>
      </c>
      <c r="F1" s="61" t="s">
        <v>79</v>
      </c>
      <c r="G1" s="70" t="s">
        <v>80</v>
      </c>
      <c r="H1" s="67" t="s">
        <v>81</v>
      </c>
      <c r="I1" s="67" t="s">
        <v>82</v>
      </c>
      <c r="J1" s="67" t="s">
        <v>83</v>
      </c>
      <c r="K1" s="67" t="s">
        <v>84</v>
      </c>
      <c r="L1" s="67" t="s">
        <v>7</v>
      </c>
      <c r="M1" s="67" t="s">
        <v>48</v>
      </c>
      <c r="N1" s="67" t="s">
        <v>85</v>
      </c>
      <c r="O1" s="67" t="s">
        <v>86</v>
      </c>
      <c r="P1" s="67" t="s">
        <v>12</v>
      </c>
      <c r="Q1" s="68" t="s">
        <v>87</v>
      </c>
      <c r="R1" s="68" t="s">
        <v>88</v>
      </c>
      <c r="S1" s="67" t="s">
        <v>89</v>
      </c>
      <c r="T1" s="67" t="s">
        <v>128</v>
      </c>
      <c r="U1" s="67" t="s">
        <v>127</v>
      </c>
      <c r="V1" s="63" t="s">
        <v>90</v>
      </c>
    </row>
    <row r="2" spans="1:22" x14ac:dyDescent="0.25">
      <c r="G2" s="73">
        <f>SUM(G3:G2000)</f>
        <v>0</v>
      </c>
      <c r="H2" s="69">
        <f>SUM(H3:H2000)</f>
        <v>0</v>
      </c>
      <c r="I2" s="69">
        <f t="shared" ref="I2:S2" si="0">SUM(I3:I2000)</f>
        <v>0</v>
      </c>
      <c r="J2" s="69">
        <f t="shared" si="0"/>
        <v>0</v>
      </c>
      <c r="K2" s="69">
        <f t="shared" si="0"/>
        <v>0</v>
      </c>
      <c r="L2" s="69">
        <f t="shared" si="0"/>
        <v>0</v>
      </c>
      <c r="M2" s="69">
        <f t="shared" si="0"/>
        <v>0</v>
      </c>
      <c r="N2" s="69">
        <f t="shared" si="0"/>
        <v>0</v>
      </c>
      <c r="O2" s="69">
        <f t="shared" si="0"/>
        <v>0</v>
      </c>
      <c r="P2" s="69">
        <f t="shared" si="0"/>
        <v>0</v>
      </c>
      <c r="Q2" s="69">
        <f t="shared" si="0"/>
        <v>0</v>
      </c>
      <c r="R2" s="69">
        <f t="shared" si="0"/>
        <v>0</v>
      </c>
      <c r="S2" s="69">
        <f t="shared" si="0"/>
        <v>0</v>
      </c>
      <c r="T2" s="69">
        <f>SUM(T3:T2000)</f>
        <v>0</v>
      </c>
      <c r="U2" s="69">
        <f>SUM(U3:U2000)</f>
        <v>0</v>
      </c>
      <c r="V2" s="44"/>
    </row>
  </sheetData>
  <sheetProtection password="E8B6" sheet="1" objects="1" scenarios="1"/>
  <conditionalFormatting sqref="G3:G1048576">
    <cfRule type="expression" dxfId="1" priority="1">
      <formula>$G:$G &gt; 0</formula>
    </cfRule>
    <cfRule type="expression" dxfId="0" priority="2">
      <formula>$G:$G &lt; 0</formula>
    </cfRule>
  </conditionalFormatting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B5"/>
  <sheetViews>
    <sheetView showGridLines="0" showRowColHeaders="0" workbookViewId="0">
      <selection activeCell="E13" sqref="E13"/>
    </sheetView>
  </sheetViews>
  <sheetFormatPr defaultRowHeight="15" x14ac:dyDescent="0.25"/>
  <cols>
    <col min="2" max="2" width="30.42578125" style="13" customWidth="1"/>
  </cols>
  <sheetData>
    <row r="1" spans="2:2" x14ac:dyDescent="0.25">
      <c r="B1" s="12"/>
    </row>
    <row r="2" spans="2:2" x14ac:dyDescent="0.25">
      <c r="B2" s="12"/>
    </row>
    <row r="3" spans="2:2" x14ac:dyDescent="0.25">
      <c r="B3" s="12"/>
    </row>
    <row r="4" spans="2:2" x14ac:dyDescent="0.25">
      <c r="B4" s="12"/>
    </row>
    <row r="5" spans="2:2" x14ac:dyDescent="0.25">
      <c r="B5" s="12"/>
    </row>
  </sheetData>
  <sheetProtection password="E8B6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showGridLines="0" showRowColHeaders="0" workbookViewId="0">
      <selection activeCell="B4" sqref="B4"/>
    </sheetView>
  </sheetViews>
  <sheetFormatPr defaultRowHeight="15" x14ac:dyDescent="0.25"/>
  <cols>
    <col min="2" max="2" width="73.7109375" customWidth="1"/>
  </cols>
  <sheetData/>
  <sheetProtection password="E8B6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"/>
  <sheetViews>
    <sheetView showGridLines="0" showRowColHeaders="0" workbookViewId="0">
      <selection activeCell="E43" sqref="E43"/>
    </sheetView>
  </sheetViews>
  <sheetFormatPr defaultRowHeight="15" x14ac:dyDescent="0.25"/>
  <cols>
    <col min="1" max="1" width="17.140625" style="66" customWidth="1"/>
    <col min="2" max="2" width="15.7109375" customWidth="1"/>
  </cols>
  <sheetData>
    <row r="1" spans="1:2" x14ac:dyDescent="0.25">
      <c r="A1" s="79" t="s">
        <v>112</v>
      </c>
      <c r="B1" s="80" t="s">
        <v>113</v>
      </c>
    </row>
  </sheetData>
  <sheetProtection password="E8B6" sheet="1" objects="1" scenarios="1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62"/>
  <sheetViews>
    <sheetView showGridLines="0" showRowColHeaders="0" workbookViewId="0">
      <selection activeCell="B4" sqref="B4"/>
    </sheetView>
  </sheetViews>
  <sheetFormatPr defaultRowHeight="15" x14ac:dyDescent="0.25"/>
  <cols>
    <col min="1" max="1" width="1.85546875" style="94" customWidth="1"/>
    <col min="2" max="2" width="21" style="94" customWidth="1"/>
    <col min="3" max="3" width="10" style="94" customWidth="1"/>
    <col min="4" max="4" width="9" style="94" customWidth="1"/>
    <col min="5" max="5" width="8" style="94" customWidth="1"/>
    <col min="6" max="6" width="12.5703125" style="94" customWidth="1"/>
    <col min="7" max="7" width="9.7109375" style="94" customWidth="1"/>
    <col min="8" max="10" width="9.140625" style="94"/>
    <col min="11" max="11" width="12.28515625" style="94" customWidth="1"/>
    <col min="12" max="16384" width="9.140625" style="94"/>
  </cols>
  <sheetData>
    <row r="1" spans="1:11" x14ac:dyDescent="0.25">
      <c r="A1" s="95"/>
      <c r="B1" s="95"/>
      <c r="C1" s="95"/>
      <c r="D1" s="95"/>
      <c r="E1" s="95"/>
      <c r="F1" s="96" t="s">
        <v>117</v>
      </c>
      <c r="G1" s="127">
        <f>'Chiusura di cassa'!D1</f>
        <v>0</v>
      </c>
      <c r="H1" s="95"/>
      <c r="I1" s="95"/>
      <c r="J1" s="95"/>
      <c r="K1" s="95"/>
    </row>
    <row r="2" spans="1:11" ht="15.75" x14ac:dyDescent="0.25">
      <c r="A2" s="97"/>
      <c r="B2" s="97"/>
      <c r="C2" s="97"/>
      <c r="D2" s="97"/>
      <c r="E2" s="97"/>
      <c r="F2" s="98" t="s">
        <v>118</v>
      </c>
      <c r="G2" s="207">
        <f>'Chiusura di cassa'!N1</f>
        <v>0</v>
      </c>
      <c r="H2" s="207"/>
      <c r="I2" s="207"/>
      <c r="J2" s="97"/>
      <c r="K2" s="97"/>
    </row>
    <row r="3" spans="1:11" ht="15.75" x14ac:dyDescent="0.25">
      <c r="A3" s="97"/>
      <c r="B3" s="99" t="str">
        <f>'Chiusura di cassa'!D3</f>
        <v>MOVIMENTAZIONE DENARO</v>
      </c>
      <c r="C3" s="142"/>
      <c r="D3" s="142"/>
      <c r="E3" s="109" t="s">
        <v>100</v>
      </c>
      <c r="F3" s="116">
        <f>'Chiusura di cassa'!G3</f>
        <v>0</v>
      </c>
      <c r="G3" s="97"/>
      <c r="H3" s="97"/>
      <c r="I3" s="97"/>
      <c r="J3" s="97"/>
      <c r="K3" s="97"/>
    </row>
    <row r="4" spans="1:11" x14ac:dyDescent="0.25">
      <c r="A4" s="97"/>
      <c r="B4" s="100" t="str">
        <f>'Chiusura di cassa'!D4</f>
        <v>Fondo Cassa</v>
      </c>
      <c r="C4" s="100"/>
      <c r="D4" s="100"/>
      <c r="E4" s="101"/>
      <c r="F4" s="117">
        <f>'Chiusura di cassa'!G4</f>
        <v>0</v>
      </c>
      <c r="G4" s="97"/>
      <c r="H4" s="97"/>
      <c r="I4" s="97"/>
      <c r="J4" s="97"/>
      <c r="K4" s="97"/>
    </row>
    <row r="5" spans="1:11" x14ac:dyDescent="0.25">
      <c r="A5" s="97"/>
      <c r="B5" s="97" t="str">
        <f>'Chiusura di cassa'!D5</f>
        <v>Versamenti contante nella cassa</v>
      </c>
      <c r="C5" s="97"/>
      <c r="D5" s="97"/>
      <c r="E5" s="102"/>
      <c r="F5" s="117">
        <f>'Chiusura di cassa'!G5</f>
        <v>0</v>
      </c>
      <c r="G5" s="97"/>
      <c r="H5" s="97"/>
      <c r="I5" s="97"/>
      <c r="J5" s="97"/>
      <c r="K5" s="97"/>
    </row>
    <row r="6" spans="1:11" x14ac:dyDescent="0.25">
      <c r="A6" s="97"/>
      <c r="B6" s="97" t="str">
        <f>'Chiusura di cassa'!D6</f>
        <v>Prelievi contante dalla cassa</v>
      </c>
      <c r="C6" s="97"/>
      <c r="D6" s="97"/>
      <c r="E6" s="102"/>
      <c r="F6" s="117">
        <f>'Chiusura di cassa'!G6</f>
        <v>0</v>
      </c>
      <c r="G6" s="97"/>
      <c r="H6" s="97"/>
      <c r="I6" s="97"/>
      <c r="J6" s="97"/>
      <c r="K6" s="97"/>
    </row>
    <row r="7" spans="1:11" x14ac:dyDescent="0.25">
      <c r="A7" s="97"/>
      <c r="B7" s="97" t="str">
        <f>'Chiusura di cassa'!D7</f>
        <v>Spese Contante</v>
      </c>
      <c r="C7" s="97"/>
      <c r="D7" s="97"/>
      <c r="E7" s="102"/>
      <c r="F7" s="117">
        <f>'Chiusura di cassa'!G7</f>
        <v>0</v>
      </c>
      <c r="G7" s="97"/>
      <c r="H7" s="97"/>
      <c r="I7" s="97"/>
      <c r="J7" s="97"/>
      <c r="K7" s="97"/>
    </row>
    <row r="8" spans="1:11" x14ac:dyDescent="0.25">
      <c r="A8" s="97"/>
      <c r="B8" s="97" t="str">
        <f>'Chiusura di cassa'!D8</f>
        <v>Varie Entrate Contante</v>
      </c>
      <c r="C8" s="97"/>
      <c r="D8" s="97"/>
      <c r="E8" s="102"/>
      <c r="F8" s="117">
        <f>'Chiusura di cassa'!G8</f>
        <v>0</v>
      </c>
      <c r="G8" s="97"/>
      <c r="H8" s="97"/>
      <c r="I8" s="97"/>
      <c r="J8" s="97"/>
      <c r="K8" s="97"/>
    </row>
    <row r="9" spans="1:11" x14ac:dyDescent="0.25">
      <c r="A9" s="97"/>
      <c r="B9" s="97" t="str">
        <f>'Chiusura di cassa'!D9</f>
        <v>Varie Uscite Contante</v>
      </c>
      <c r="C9" s="97"/>
      <c r="D9" s="97"/>
      <c r="E9" s="102"/>
      <c r="F9" s="117">
        <f>'Chiusura di cassa'!G9</f>
        <v>0</v>
      </c>
      <c r="G9" s="97"/>
      <c r="H9" s="97"/>
      <c r="I9" s="97"/>
      <c r="J9" s="97"/>
      <c r="K9" s="97"/>
    </row>
    <row r="10" spans="1:11" ht="15.75" customHeight="1" x14ac:dyDescent="0.25">
      <c r="A10" s="97"/>
      <c r="B10" s="195" t="s">
        <v>119</v>
      </c>
      <c r="C10" s="196"/>
      <c r="D10" s="196"/>
      <c r="E10" s="196"/>
      <c r="F10" s="197"/>
      <c r="G10" s="125"/>
      <c r="H10" s="125"/>
      <c r="I10" s="97"/>
      <c r="J10" s="97"/>
      <c r="K10" s="97"/>
    </row>
    <row r="11" spans="1:11" x14ac:dyDescent="0.25">
      <c r="A11" s="104" t="s">
        <v>122</v>
      </c>
      <c r="B11" s="210">
        <f>'Chiusura di cassa'!L35</f>
        <v>0</v>
      </c>
      <c r="C11" s="210"/>
      <c r="D11" s="210"/>
      <c r="E11" s="210"/>
      <c r="F11" s="124">
        <f>'Chiusura di cassa'!O35</f>
        <v>0</v>
      </c>
      <c r="G11" s="128">
        <f>'Chiusura di cassa'!Q35</f>
        <v>0</v>
      </c>
      <c r="H11" s="209">
        <f>'Chiusura di cassa'!T35</f>
        <v>0</v>
      </c>
      <c r="I11" s="209"/>
      <c r="J11" s="209"/>
      <c r="K11" s="103"/>
    </row>
    <row r="12" spans="1:11" x14ac:dyDescent="0.25">
      <c r="A12" s="104" t="s">
        <v>122</v>
      </c>
      <c r="B12" s="194">
        <f>'Chiusura di cassa'!L36</f>
        <v>0</v>
      </c>
      <c r="C12" s="194"/>
      <c r="D12" s="194"/>
      <c r="E12" s="194"/>
      <c r="F12" s="124">
        <f>'Chiusura di cassa'!O36</f>
        <v>0</v>
      </c>
      <c r="G12" s="128">
        <f>'Chiusura di cassa'!Q36</f>
        <v>0</v>
      </c>
      <c r="H12" s="209">
        <f>'Chiusura di cassa'!T36</f>
        <v>0</v>
      </c>
      <c r="I12" s="209"/>
      <c r="J12" s="209"/>
      <c r="K12" s="103"/>
    </row>
    <row r="13" spans="1:11" x14ac:dyDescent="0.25">
      <c r="A13" s="104" t="s">
        <v>122</v>
      </c>
      <c r="B13" s="194">
        <f>'Chiusura di cassa'!L37</f>
        <v>0</v>
      </c>
      <c r="C13" s="194"/>
      <c r="D13" s="194"/>
      <c r="E13" s="194"/>
      <c r="F13" s="124">
        <f>'Chiusura di cassa'!O37</f>
        <v>0</v>
      </c>
      <c r="G13" s="124">
        <f>'Chiusura di cassa'!Q37</f>
        <v>0</v>
      </c>
      <c r="H13" s="209">
        <f>'Chiusura di cassa'!T37</f>
        <v>0</v>
      </c>
      <c r="I13" s="209"/>
      <c r="J13" s="209"/>
      <c r="K13" s="103"/>
    </row>
    <row r="14" spans="1:11" x14ac:dyDescent="0.25">
      <c r="A14" s="104" t="s">
        <v>122</v>
      </c>
      <c r="B14" s="194">
        <f>'Chiusura di cassa'!L38</f>
        <v>0</v>
      </c>
      <c r="C14" s="194"/>
      <c r="D14" s="194"/>
      <c r="E14" s="194"/>
      <c r="F14" s="124">
        <f>'Chiusura di cassa'!O38</f>
        <v>0</v>
      </c>
      <c r="G14" s="124">
        <f>'Chiusura di cassa'!Q38</f>
        <v>0</v>
      </c>
      <c r="H14" s="209">
        <f>'Chiusura di cassa'!T38</f>
        <v>0</v>
      </c>
      <c r="I14" s="209"/>
      <c r="J14" s="209"/>
      <c r="K14" s="103"/>
    </row>
    <row r="15" spans="1:11" x14ac:dyDescent="0.25">
      <c r="A15" s="104" t="s">
        <v>122</v>
      </c>
      <c r="B15" s="194">
        <f>'Chiusura di cassa'!L39</f>
        <v>0</v>
      </c>
      <c r="C15" s="194"/>
      <c r="D15" s="194"/>
      <c r="E15" s="194"/>
      <c r="F15" s="124">
        <f>'Chiusura di cassa'!O39</f>
        <v>0</v>
      </c>
      <c r="G15" s="124">
        <f>'Chiusura di cassa'!Q39</f>
        <v>0</v>
      </c>
      <c r="H15" s="209">
        <f>'Chiusura di cassa'!T39</f>
        <v>0</v>
      </c>
      <c r="I15" s="209"/>
      <c r="J15" s="209"/>
      <c r="K15" s="103"/>
    </row>
    <row r="16" spans="1:11" x14ac:dyDescent="0.25">
      <c r="A16" s="104" t="s">
        <v>122</v>
      </c>
      <c r="B16" s="194">
        <f>'Chiusura di cassa'!L40</f>
        <v>0</v>
      </c>
      <c r="C16" s="194"/>
      <c r="D16" s="194"/>
      <c r="E16" s="194"/>
      <c r="F16" s="124">
        <f>'Chiusura di cassa'!O40</f>
        <v>0</v>
      </c>
      <c r="G16" s="124">
        <f>'Chiusura di cassa'!Q40</f>
        <v>0</v>
      </c>
      <c r="H16" s="209">
        <f>'Chiusura di cassa'!T40</f>
        <v>0</v>
      </c>
      <c r="I16" s="209"/>
      <c r="J16" s="209"/>
      <c r="K16" s="103"/>
    </row>
    <row r="17" spans="1:11" x14ac:dyDescent="0.25">
      <c r="A17" s="104" t="s">
        <v>122</v>
      </c>
      <c r="B17" s="194">
        <f>'Chiusura di cassa'!L41</f>
        <v>0</v>
      </c>
      <c r="C17" s="194"/>
      <c r="D17" s="194"/>
      <c r="E17" s="194"/>
      <c r="F17" s="124">
        <f>'Chiusura di cassa'!O41</f>
        <v>0</v>
      </c>
      <c r="G17" s="124">
        <f>'Chiusura di cassa'!Q41</f>
        <v>0</v>
      </c>
      <c r="H17" s="209">
        <f>'Chiusura di cassa'!T41</f>
        <v>0</v>
      </c>
      <c r="I17" s="209"/>
      <c r="J17" s="209"/>
      <c r="K17" s="103"/>
    </row>
    <row r="18" spans="1:11" x14ac:dyDescent="0.25">
      <c r="A18" s="104" t="s">
        <v>122</v>
      </c>
      <c r="B18" s="208">
        <f>'Chiusura di cassa'!L42</f>
        <v>0</v>
      </c>
      <c r="C18" s="208"/>
      <c r="D18" s="208"/>
      <c r="E18" s="208"/>
      <c r="F18" s="124">
        <f>'Chiusura di cassa'!O42</f>
        <v>0</v>
      </c>
      <c r="G18" s="128">
        <f>'Chiusura di cassa'!Q42</f>
        <v>0</v>
      </c>
      <c r="H18" s="209">
        <f>'Chiusura di cassa'!T42</f>
        <v>0</v>
      </c>
      <c r="I18" s="209"/>
      <c r="J18" s="209"/>
      <c r="K18" s="103"/>
    </row>
    <row r="19" spans="1:11" ht="15.75" x14ac:dyDescent="0.25">
      <c r="A19" s="97"/>
      <c r="B19" s="99" t="str">
        <f>'Chiusura di cassa'!D10</f>
        <v>VENDUTO</v>
      </c>
      <c r="C19" s="142"/>
      <c r="D19" s="142"/>
      <c r="E19" s="109" t="s">
        <v>100</v>
      </c>
      <c r="F19" s="116">
        <f>'Chiusura di cassa'!G10</f>
        <v>0</v>
      </c>
      <c r="G19" s="97"/>
      <c r="H19" s="97"/>
      <c r="I19" s="97"/>
      <c r="J19" s="97"/>
      <c r="K19" s="97"/>
    </row>
    <row r="20" spans="1:11" x14ac:dyDescent="0.25">
      <c r="A20" s="97"/>
      <c r="B20" s="146" t="s">
        <v>112</v>
      </c>
      <c r="C20" s="145" t="s">
        <v>132</v>
      </c>
      <c r="D20" s="115" t="s">
        <v>112</v>
      </c>
      <c r="E20" s="143"/>
      <c r="F20" s="144" t="s">
        <v>133</v>
      </c>
      <c r="G20" s="97"/>
      <c r="H20" s="97"/>
      <c r="I20" s="97"/>
      <c r="J20" s="97"/>
      <c r="K20" s="97"/>
    </row>
    <row r="21" spans="1:11" x14ac:dyDescent="0.25">
      <c r="A21" s="97"/>
      <c r="B21" s="126">
        <f>'Chiusura di cassa'!D11</f>
        <v>0</v>
      </c>
      <c r="C21" s="117">
        <f>'Chiusura di cassa'!AO11</f>
        <v>0</v>
      </c>
      <c r="D21" s="117">
        <f>'Chiusura di cassa'!AP11</f>
        <v>0</v>
      </c>
      <c r="E21" s="141"/>
      <c r="F21" s="117">
        <f>'Chiusura di cassa'!G11</f>
        <v>0</v>
      </c>
      <c r="G21" s="97"/>
      <c r="H21" s="97"/>
      <c r="I21" s="97"/>
      <c r="J21" s="97"/>
      <c r="K21" s="97"/>
    </row>
    <row r="22" spans="1:11" x14ac:dyDescent="0.25">
      <c r="A22" s="97"/>
      <c r="B22" s="126">
        <f>'Chiusura di cassa'!D12</f>
        <v>0</v>
      </c>
      <c r="C22" s="117">
        <f>'Chiusura di cassa'!AO12</f>
        <v>0</v>
      </c>
      <c r="D22" s="117">
        <f>'Chiusura di cassa'!AP12</f>
        <v>0</v>
      </c>
      <c r="E22" s="105"/>
      <c r="F22" s="117">
        <f>'Chiusura di cassa'!G12</f>
        <v>0</v>
      </c>
      <c r="G22" s="97"/>
      <c r="H22" s="97"/>
      <c r="I22" s="97"/>
      <c r="J22" s="97"/>
      <c r="K22" s="97"/>
    </row>
    <row r="23" spans="1:11" x14ac:dyDescent="0.25">
      <c r="A23" s="97"/>
      <c r="B23" s="126">
        <f>'Chiusura di cassa'!D13</f>
        <v>0</v>
      </c>
      <c r="C23" s="117">
        <f>'Chiusura di cassa'!AO13</f>
        <v>0</v>
      </c>
      <c r="D23" s="117">
        <f>'Chiusura di cassa'!AP13</f>
        <v>0</v>
      </c>
      <c r="E23" s="105"/>
      <c r="F23" s="117">
        <f>'Chiusura di cassa'!G13</f>
        <v>0</v>
      </c>
      <c r="G23" s="97"/>
      <c r="H23" s="97"/>
      <c r="I23" s="97"/>
      <c r="J23" s="97"/>
      <c r="K23" s="97"/>
    </row>
    <row r="24" spans="1:11" x14ac:dyDescent="0.25">
      <c r="A24" s="97"/>
      <c r="B24" s="126">
        <f>'Chiusura di cassa'!D14</f>
        <v>0</v>
      </c>
      <c r="C24" s="117">
        <f>'Chiusura di cassa'!AO14</f>
        <v>0</v>
      </c>
      <c r="D24" s="117">
        <f>'Chiusura di cassa'!AP14</f>
        <v>0</v>
      </c>
      <c r="E24" s="105"/>
      <c r="F24" s="117">
        <f>'Chiusura di cassa'!G14</f>
        <v>0</v>
      </c>
      <c r="G24" s="97"/>
      <c r="H24" s="97"/>
      <c r="I24" s="97"/>
      <c r="J24" s="97"/>
      <c r="K24" s="97"/>
    </row>
    <row r="25" spans="1:11" x14ac:dyDescent="0.25">
      <c r="A25" s="97"/>
      <c r="B25" s="126">
        <f>'Chiusura di cassa'!D15</f>
        <v>0</v>
      </c>
      <c r="C25" s="117">
        <f>'Chiusura di cassa'!AO15</f>
        <v>0</v>
      </c>
      <c r="D25" s="117">
        <f>'Chiusura di cassa'!AP15</f>
        <v>0</v>
      </c>
      <c r="E25" s="105"/>
      <c r="F25" s="117">
        <f>'Chiusura di cassa'!G15</f>
        <v>0</v>
      </c>
      <c r="G25" s="97"/>
      <c r="H25" s="97"/>
      <c r="I25" s="97"/>
      <c r="J25" s="97"/>
      <c r="K25" s="97"/>
    </row>
    <row r="26" spans="1:11" x14ac:dyDescent="0.25">
      <c r="A26" s="97"/>
      <c r="B26" s="126">
        <f>'Chiusura di cassa'!D16</f>
        <v>0</v>
      </c>
      <c r="C26" s="117">
        <f>'Chiusura di cassa'!AO16</f>
        <v>0</v>
      </c>
      <c r="D26" s="117">
        <f>'Chiusura di cassa'!AP16</f>
        <v>0</v>
      </c>
      <c r="E26" s="105"/>
      <c r="F26" s="117">
        <f>'Chiusura di cassa'!G16</f>
        <v>0</v>
      </c>
      <c r="G26" s="97"/>
      <c r="H26" s="97"/>
      <c r="I26" s="97"/>
      <c r="J26" s="97"/>
      <c r="K26" s="97"/>
    </row>
    <row r="27" spans="1:11" x14ac:dyDescent="0.25">
      <c r="A27" s="97"/>
      <c r="B27" s="126">
        <f>'Chiusura di cassa'!D17</f>
        <v>0</v>
      </c>
      <c r="C27" s="117">
        <f>'Chiusura di cassa'!AO17</f>
        <v>0</v>
      </c>
      <c r="D27" s="117">
        <f>'Chiusura di cassa'!AP17</f>
        <v>0</v>
      </c>
      <c r="E27" s="105"/>
      <c r="F27" s="117">
        <f>'Chiusura di cassa'!G17</f>
        <v>0</v>
      </c>
      <c r="G27" s="97"/>
      <c r="H27" s="97"/>
      <c r="I27" s="97"/>
      <c r="J27" s="97"/>
      <c r="K27" s="97"/>
    </row>
    <row r="28" spans="1:11" x14ac:dyDescent="0.25">
      <c r="A28" s="97"/>
      <c r="B28" s="126">
        <f>'Chiusura di cassa'!D18</f>
        <v>0</v>
      </c>
      <c r="C28" s="117">
        <f>'Chiusura di cassa'!AO18</f>
        <v>0</v>
      </c>
      <c r="D28" s="117">
        <f>'Chiusura di cassa'!AP18</f>
        <v>0</v>
      </c>
      <c r="E28" s="105"/>
      <c r="F28" s="117">
        <f>'Chiusura di cassa'!G18</f>
        <v>0</v>
      </c>
      <c r="G28" s="97"/>
      <c r="H28" s="97"/>
      <c r="I28" s="97"/>
      <c r="J28" s="97"/>
      <c r="K28" s="97"/>
    </row>
    <row r="29" spans="1:11" x14ac:dyDescent="0.25">
      <c r="A29" s="97"/>
      <c r="B29" s="126">
        <f>'Chiusura di cassa'!D19</f>
        <v>0</v>
      </c>
      <c r="C29" s="117">
        <f>'Chiusura di cassa'!AO19</f>
        <v>0</v>
      </c>
      <c r="D29" s="117">
        <f>'Chiusura di cassa'!AP19</f>
        <v>0</v>
      </c>
      <c r="E29" s="105"/>
      <c r="F29" s="117">
        <f>'Chiusura di cassa'!G19</f>
        <v>0</v>
      </c>
      <c r="G29" s="97"/>
      <c r="H29" s="97"/>
      <c r="I29" s="97"/>
      <c r="J29" s="97"/>
      <c r="K29" s="97"/>
    </row>
    <row r="30" spans="1:11" x14ac:dyDescent="0.25">
      <c r="A30" s="97"/>
      <c r="B30" s="126">
        <f>'Chiusura di cassa'!D20</f>
        <v>0</v>
      </c>
      <c r="C30" s="117">
        <f>'Chiusura di cassa'!AO20</f>
        <v>0</v>
      </c>
      <c r="D30" s="117">
        <f>'Chiusura di cassa'!AP20</f>
        <v>0</v>
      </c>
      <c r="E30" s="105"/>
      <c r="F30" s="117">
        <f>'Chiusura di cassa'!G20</f>
        <v>0</v>
      </c>
      <c r="G30" s="97"/>
      <c r="H30" s="97"/>
      <c r="I30" s="97"/>
      <c r="J30" s="97"/>
      <c r="K30" s="97"/>
    </row>
    <row r="31" spans="1:11" x14ac:dyDescent="0.25">
      <c r="A31" s="97"/>
      <c r="B31" s="97" t="str">
        <f>'Chiusura di cassa'!D22</f>
        <v>Caparre incamerate</v>
      </c>
      <c r="C31" s="97"/>
      <c r="D31" s="97"/>
      <c r="E31" s="105"/>
      <c r="F31" s="117">
        <f>'Chiusura di cassa'!G22</f>
        <v>0</v>
      </c>
      <c r="G31" s="97"/>
      <c r="H31" s="97"/>
      <c r="I31" s="97"/>
      <c r="J31" s="97"/>
      <c r="K31" s="97"/>
    </row>
    <row r="32" spans="1:11" x14ac:dyDescent="0.25">
      <c r="A32" s="97"/>
      <c r="B32" s="97" t="str">
        <f>'Chiusura di cassa'!D23</f>
        <v>Caparre incassate</v>
      </c>
      <c r="C32" s="97"/>
      <c r="D32" s="97"/>
      <c r="E32" s="105"/>
      <c r="F32" s="117">
        <f>'Chiusura di cassa'!G23</f>
        <v>0</v>
      </c>
      <c r="G32" s="97"/>
      <c r="H32" s="97"/>
      <c r="I32" s="97"/>
      <c r="J32" s="97"/>
      <c r="K32" s="97"/>
    </row>
    <row r="33" spans="1:11" x14ac:dyDescent="0.25">
      <c r="A33" s="97"/>
      <c r="B33" s="97" t="str">
        <f>'Chiusura di cassa'!D24</f>
        <v>Caparre rese</v>
      </c>
      <c r="C33" s="97"/>
      <c r="D33" s="97"/>
      <c r="E33" s="105"/>
      <c r="F33" s="117">
        <f>'Chiusura di cassa'!G24</f>
        <v>0</v>
      </c>
      <c r="G33" s="97"/>
      <c r="H33" s="97"/>
      <c r="I33" s="97"/>
      <c r="J33" s="97"/>
      <c r="K33" s="97"/>
    </row>
    <row r="34" spans="1:11" x14ac:dyDescent="0.25">
      <c r="A34" s="97"/>
      <c r="B34" s="97" t="str">
        <f>'Chiusura di cassa'!D25</f>
        <v>Gift Card Vendute</v>
      </c>
      <c r="C34" s="97"/>
      <c r="D34" s="97"/>
      <c r="E34" s="105"/>
      <c r="F34" s="117">
        <f>'Chiusura di cassa'!G25</f>
        <v>0</v>
      </c>
      <c r="G34" s="97"/>
      <c r="H34" s="97"/>
      <c r="I34" s="97"/>
      <c r="J34" s="97"/>
      <c r="K34" s="97"/>
    </row>
    <row r="35" spans="1:11" ht="15.75" x14ac:dyDescent="0.25">
      <c r="A35" s="97"/>
      <c r="B35" s="99" t="str">
        <f>'Chiusura di cassa'!D26</f>
        <v>INCASSATO</v>
      </c>
      <c r="C35" s="142"/>
      <c r="D35" s="142"/>
      <c r="E35" s="109" t="s">
        <v>100</v>
      </c>
      <c r="F35" s="116">
        <f>'Chiusura di cassa'!G26</f>
        <v>0</v>
      </c>
      <c r="G35" s="97"/>
      <c r="H35" s="97"/>
      <c r="I35" s="106" t="s">
        <v>120</v>
      </c>
      <c r="J35" s="106" t="s">
        <v>121</v>
      </c>
      <c r="K35" s="106" t="s">
        <v>80</v>
      </c>
    </row>
    <row r="36" spans="1:11" x14ac:dyDescent="0.25">
      <c r="A36" s="97"/>
      <c r="B36" s="97" t="str">
        <f>'Chiusura di cassa'!D27</f>
        <v>Vendite in contante</v>
      </c>
      <c r="C36" s="97"/>
      <c r="D36" s="97"/>
      <c r="E36" s="105"/>
      <c r="F36" s="117">
        <f>'Chiusura di cassa'!G27</f>
        <v>0</v>
      </c>
      <c r="G36" s="97"/>
      <c r="H36" s="97"/>
      <c r="I36" s="107">
        <v>0.01</v>
      </c>
      <c r="J36" s="114">
        <f>'Chiusura di cassa'!S6</f>
        <v>0</v>
      </c>
      <c r="K36" s="119">
        <f>I36*J36</f>
        <v>0</v>
      </c>
    </row>
    <row r="37" spans="1:11" x14ac:dyDescent="0.25">
      <c r="A37" s="97"/>
      <c r="B37" s="97" t="str">
        <f>'Chiusura di cassa'!D28</f>
        <v>Elettronico</v>
      </c>
      <c r="C37" s="97"/>
      <c r="D37" s="97"/>
      <c r="E37" s="105"/>
      <c r="F37" s="117">
        <f>'Chiusura di cassa'!G28</f>
        <v>0</v>
      </c>
      <c r="G37" s="97"/>
      <c r="H37" s="97"/>
      <c r="I37" s="108">
        <v>0.02</v>
      </c>
      <c r="J37" s="115">
        <f>'Chiusura di cassa'!R6</f>
        <v>0</v>
      </c>
      <c r="K37" s="120">
        <f t="shared" ref="K37:K49" si="0">I37*J37</f>
        <v>0</v>
      </c>
    </row>
    <row r="38" spans="1:11" x14ac:dyDescent="0.25">
      <c r="A38" s="97"/>
      <c r="B38" s="97" t="str">
        <f>'Chiusura di cassa'!D30</f>
        <v>Buoni di reso utilizzati</v>
      </c>
      <c r="C38" s="97"/>
      <c r="D38" s="97"/>
      <c r="E38" s="105"/>
      <c r="F38" s="117">
        <f>'Chiusura di cassa'!G30</f>
        <v>0</v>
      </c>
      <c r="G38" s="97"/>
      <c r="H38" s="97"/>
      <c r="I38" s="108">
        <v>0.05</v>
      </c>
      <c r="J38" s="115">
        <f>'Chiusura di cassa'!Q6</f>
        <v>0</v>
      </c>
      <c r="K38" s="120">
        <f t="shared" si="0"/>
        <v>0</v>
      </c>
    </row>
    <row r="39" spans="1:11" x14ac:dyDescent="0.25">
      <c r="A39" s="97"/>
      <c r="B39" s="97" t="str">
        <f>'Chiusura di cassa'!D31</f>
        <v>Caparre utilizzate</v>
      </c>
      <c r="C39" s="97"/>
      <c r="D39" s="97"/>
      <c r="E39" s="105"/>
      <c r="F39" s="117">
        <f>'Chiusura di cassa'!G31</f>
        <v>0</v>
      </c>
      <c r="G39" s="97"/>
      <c r="H39" s="97"/>
      <c r="I39" s="108">
        <v>0.1</v>
      </c>
      <c r="J39" s="115">
        <f>'Chiusura di cassa'!P6</f>
        <v>0</v>
      </c>
      <c r="K39" s="120">
        <f t="shared" si="0"/>
        <v>0</v>
      </c>
    </row>
    <row r="40" spans="1:11" x14ac:dyDescent="0.25">
      <c r="A40" s="97"/>
      <c r="B40" s="97" t="str">
        <f>'Chiusura di cassa'!D32</f>
        <v>Buoni Promozionali</v>
      </c>
      <c r="C40" s="97"/>
      <c r="D40" s="97"/>
      <c r="E40" s="105"/>
      <c r="F40" s="117">
        <f>'Chiusura di cassa'!G32</f>
        <v>0</v>
      </c>
      <c r="G40" s="97"/>
      <c r="H40" s="97"/>
      <c r="I40" s="108">
        <v>0.2</v>
      </c>
      <c r="J40" s="115">
        <f>'Chiusura di cassa'!O6</f>
        <v>0</v>
      </c>
      <c r="K40" s="120">
        <f t="shared" si="0"/>
        <v>0</v>
      </c>
    </row>
    <row r="41" spans="1:11" x14ac:dyDescent="0.25">
      <c r="A41" s="97"/>
      <c r="B41" s="97" t="str">
        <f>'Chiusura di cassa'!D33</f>
        <v>Bonifico</v>
      </c>
      <c r="C41" s="97"/>
      <c r="D41" s="97"/>
      <c r="E41" s="105"/>
      <c r="F41" s="117">
        <f>'Chiusura di cassa'!G33</f>
        <v>0</v>
      </c>
      <c r="G41" s="97"/>
      <c r="H41" s="97"/>
      <c r="I41" s="108">
        <v>0.5</v>
      </c>
      <c r="J41" s="115">
        <f>'Chiusura di cassa'!N6</f>
        <v>0</v>
      </c>
      <c r="K41" s="120">
        <f t="shared" si="0"/>
        <v>0</v>
      </c>
    </row>
    <row r="42" spans="1:11" x14ac:dyDescent="0.25">
      <c r="A42" s="97"/>
      <c r="B42" s="97" t="str">
        <f>'Chiusura di cassa'!D34</f>
        <v>Finanziamento</v>
      </c>
      <c r="C42" s="97"/>
      <c r="D42" s="97"/>
      <c r="E42" s="105"/>
      <c r="F42" s="117">
        <f>'Chiusura di cassa'!G34</f>
        <v>0</v>
      </c>
      <c r="G42" s="97"/>
      <c r="H42" s="97"/>
      <c r="I42" s="108">
        <v>1</v>
      </c>
      <c r="J42" s="115">
        <f>'Chiusura di cassa'!M6</f>
        <v>0</v>
      </c>
      <c r="K42" s="120">
        <f t="shared" si="0"/>
        <v>0</v>
      </c>
    </row>
    <row r="43" spans="1:11" x14ac:dyDescent="0.25">
      <c r="A43" s="97"/>
      <c r="B43" s="97" t="str">
        <f>'Chiusura di cassa'!D35</f>
        <v>Gift card</v>
      </c>
      <c r="C43" s="97"/>
      <c r="D43" s="97"/>
      <c r="E43" s="105"/>
      <c r="F43" s="117">
        <f>'Chiusura di cassa'!G35</f>
        <v>0</v>
      </c>
      <c r="G43" s="97"/>
      <c r="H43" s="97"/>
      <c r="I43" s="108">
        <v>2</v>
      </c>
      <c r="J43" s="115">
        <f>'Chiusura di cassa'!L6</f>
        <v>0</v>
      </c>
      <c r="K43" s="120">
        <f t="shared" si="0"/>
        <v>0</v>
      </c>
    </row>
    <row r="44" spans="1:11" x14ac:dyDescent="0.25">
      <c r="A44" s="97"/>
      <c r="B44" s="97" t="str">
        <f>'Chiusura di cassa'!D36</f>
        <v>Ticket</v>
      </c>
      <c r="C44" s="97"/>
      <c r="D44" s="97"/>
      <c r="E44" s="105"/>
      <c r="F44" s="117">
        <f>'Chiusura di cassa'!G36</f>
        <v>0</v>
      </c>
      <c r="G44" s="97"/>
      <c r="H44" s="97"/>
      <c r="I44" s="108">
        <v>5</v>
      </c>
      <c r="J44" s="115">
        <f>'Chiusura di cassa'!Q9</f>
        <v>0</v>
      </c>
      <c r="K44" s="120">
        <f t="shared" si="0"/>
        <v>0</v>
      </c>
    </row>
    <row r="45" spans="1:11" x14ac:dyDescent="0.25">
      <c r="A45" s="97"/>
      <c r="B45" s="97" t="str">
        <f>'Chiusura di cassa'!D37</f>
        <v>Assegni</v>
      </c>
      <c r="C45" s="97"/>
      <c r="D45" s="97"/>
      <c r="E45" s="105"/>
      <c r="F45" s="117">
        <f>'Chiusura di cassa'!G37</f>
        <v>0</v>
      </c>
      <c r="G45" s="97"/>
      <c r="H45" s="97"/>
      <c r="I45" s="108">
        <v>10</v>
      </c>
      <c r="J45" s="115">
        <f>'Chiusura di cassa'!P9</f>
        <v>0</v>
      </c>
      <c r="K45" s="120">
        <f t="shared" si="0"/>
        <v>0</v>
      </c>
    </row>
    <row r="46" spans="1:11" x14ac:dyDescent="0.25">
      <c r="A46" s="97"/>
      <c r="B46" s="97" t="str">
        <f>'Chiusura di cassa'!D39</f>
        <v>Buoni Reso Emessi</v>
      </c>
      <c r="C46" s="97"/>
      <c r="D46" s="97"/>
      <c r="E46" s="105"/>
      <c r="F46" s="117">
        <f>'Chiusura di cassa'!G39</f>
        <v>0</v>
      </c>
      <c r="G46" s="97"/>
      <c r="H46" s="97"/>
      <c r="I46" s="108">
        <v>20</v>
      </c>
      <c r="J46" s="115">
        <f>'Chiusura di cassa'!O9</f>
        <v>0</v>
      </c>
      <c r="K46" s="120">
        <f t="shared" si="0"/>
        <v>0</v>
      </c>
    </row>
    <row r="47" spans="1:11" x14ac:dyDescent="0.25">
      <c r="A47" s="97"/>
      <c r="B47" s="97"/>
      <c r="C47" s="97"/>
      <c r="D47" s="97"/>
      <c r="E47" s="105"/>
      <c r="F47" s="113"/>
      <c r="G47" s="97"/>
      <c r="H47" s="97"/>
      <c r="I47" s="108">
        <v>50</v>
      </c>
      <c r="J47" s="115">
        <f>'Chiusura di cassa'!N9</f>
        <v>0</v>
      </c>
      <c r="K47" s="120">
        <f t="shared" si="0"/>
        <v>0</v>
      </c>
    </row>
    <row r="48" spans="1:11" ht="15.75" x14ac:dyDescent="0.25">
      <c r="A48" s="97"/>
      <c r="B48" s="99" t="str">
        <f>'Chiusura di cassa'!D40</f>
        <v>DETTAGLIO ELETTRONICO</v>
      </c>
      <c r="C48" s="142"/>
      <c r="D48" s="142"/>
      <c r="E48" s="109"/>
      <c r="F48" s="118">
        <f>'Chiusura di cassa'!G40</f>
        <v>0</v>
      </c>
      <c r="G48" s="97"/>
      <c r="H48" s="97"/>
      <c r="I48" s="108">
        <v>100</v>
      </c>
      <c r="J48" s="103">
        <f>'Chiusura di cassa'!M9</f>
        <v>0</v>
      </c>
      <c r="K48" s="120">
        <f t="shared" si="0"/>
        <v>0</v>
      </c>
    </row>
    <row r="49" spans="1:11" x14ac:dyDescent="0.25">
      <c r="A49" s="97"/>
      <c r="B49" s="97" t="str">
        <f>'Chiusura di cassa'!D41</f>
        <v>Bancomat manuale</v>
      </c>
      <c r="C49" s="97"/>
      <c r="D49" s="97"/>
      <c r="E49" s="105"/>
      <c r="F49" s="113">
        <f>'Chiusura di cassa'!G41</f>
        <v>0</v>
      </c>
      <c r="G49" s="97"/>
      <c r="H49" s="97"/>
      <c r="I49" s="110">
        <v>200</v>
      </c>
      <c r="J49" s="111">
        <f>'Chiusura di cassa'!L9</f>
        <v>0</v>
      </c>
      <c r="K49" s="121">
        <f t="shared" si="0"/>
        <v>0</v>
      </c>
    </row>
    <row r="50" spans="1:11" ht="15.75" x14ac:dyDescent="0.25">
      <c r="A50" s="97"/>
      <c r="B50" s="103" t="str">
        <f>'Chiusura di cassa'!D42</f>
        <v>Carta di credito manuale</v>
      </c>
      <c r="C50" s="103"/>
      <c r="D50" s="103"/>
      <c r="E50" s="139" t="s">
        <v>100</v>
      </c>
      <c r="F50" s="140">
        <f>'Chiusura di cassa'!G42</f>
        <v>0</v>
      </c>
      <c r="G50" s="97"/>
      <c r="H50" s="97"/>
      <c r="I50" s="97" t="str">
        <f>'Chiusura di cassa'!P11</f>
        <v>Nel cassetto</v>
      </c>
      <c r="J50" s="97"/>
      <c r="K50" s="122">
        <f>'Chiusura di cassa'!S11</f>
        <v>0</v>
      </c>
    </row>
    <row r="51" spans="1:11" x14ac:dyDescent="0.25">
      <c r="A51" s="97"/>
      <c r="B51" s="97" t="str">
        <f>'Chiusura di cassa'!D43</f>
        <v>BANCOMAT</v>
      </c>
      <c r="C51" s="97"/>
      <c r="D51" s="97"/>
      <c r="E51" s="105"/>
      <c r="F51" s="113">
        <f>'Chiusura di cassa'!G43</f>
        <v>0</v>
      </c>
      <c r="G51" s="97"/>
      <c r="H51" s="97"/>
      <c r="I51" s="97" t="str">
        <f>'Chiusura di cassa'!P13</f>
        <v>Teorico PC</v>
      </c>
      <c r="J51" s="97"/>
      <c r="K51" s="123">
        <f>'Chiusura di cassa'!S13</f>
        <v>0</v>
      </c>
    </row>
    <row r="52" spans="1:11" x14ac:dyDescent="0.25">
      <c r="A52" s="97"/>
      <c r="B52" s="97" t="str">
        <f>'Chiusura di cassa'!D44</f>
        <v>VISA</v>
      </c>
      <c r="C52" s="97"/>
      <c r="D52" s="97"/>
      <c r="E52" s="105"/>
      <c r="F52" s="113">
        <f>'Chiusura di cassa'!G44</f>
        <v>0</v>
      </c>
      <c r="G52" s="97"/>
      <c r="H52" s="97"/>
      <c r="I52" s="97" t="str">
        <f>'Chiusura di cassa'!P15</f>
        <v>Differenza</v>
      </c>
      <c r="J52" s="97"/>
      <c r="K52" s="123">
        <f>'Chiusura di cassa'!S15</f>
        <v>0</v>
      </c>
    </row>
    <row r="53" spans="1:11" x14ac:dyDescent="0.25">
      <c r="A53" s="97"/>
      <c r="B53" s="97" t="str">
        <f>'Chiusura di cassa'!D45</f>
        <v>MASTERCARD</v>
      </c>
      <c r="C53" s="97"/>
      <c r="D53" s="97"/>
      <c r="E53" s="105"/>
      <c r="F53" s="113">
        <f>'Chiusura di cassa'!G45</f>
        <v>0</v>
      </c>
      <c r="G53" s="97"/>
      <c r="H53" s="97"/>
      <c r="I53" s="97"/>
      <c r="J53" s="97"/>
      <c r="K53" s="97"/>
    </row>
    <row r="54" spans="1:11" x14ac:dyDescent="0.25">
      <c r="A54" s="97"/>
      <c r="B54" s="97" t="str">
        <f>'Chiusura di cassa'!D46</f>
        <v>MAESTRO</v>
      </c>
      <c r="C54" s="97"/>
      <c r="D54" s="97"/>
      <c r="E54" s="105"/>
      <c r="F54" s="113">
        <f>'Chiusura di cassa'!G46</f>
        <v>0</v>
      </c>
      <c r="G54" s="97"/>
      <c r="H54" s="97"/>
      <c r="I54" s="97"/>
      <c r="J54" s="97"/>
      <c r="K54" s="97"/>
    </row>
    <row r="55" spans="1:11" x14ac:dyDescent="0.25">
      <c r="A55" s="97"/>
      <c r="B55" s="97" t="str">
        <f>'Chiusura di cassa'!D48</f>
        <v>MONETA MC</v>
      </c>
      <c r="C55" s="97"/>
      <c r="D55" s="97"/>
      <c r="E55" s="105"/>
      <c r="F55" s="113">
        <f>'Chiusura di cassa'!G48</f>
        <v>0</v>
      </c>
      <c r="G55" s="97"/>
      <c r="H55" s="97"/>
      <c r="I55" s="97"/>
      <c r="J55" s="97"/>
      <c r="K55" s="97"/>
    </row>
    <row r="56" spans="1:11" x14ac:dyDescent="0.25">
      <c r="A56" s="97"/>
      <c r="B56" s="97" t="str">
        <f>'Chiusura di cassa'!D49</f>
        <v>UBI BRE</v>
      </c>
      <c r="C56" s="97"/>
      <c r="D56" s="97"/>
      <c r="E56" s="105"/>
      <c r="F56" s="113">
        <f>'Chiusura di cassa'!G49</f>
        <v>0</v>
      </c>
      <c r="G56" s="97"/>
      <c r="H56" s="97"/>
      <c r="I56" s="97"/>
      <c r="J56" s="97"/>
      <c r="K56" s="97"/>
    </row>
    <row r="57" spans="1:11" x14ac:dyDescent="0.25">
      <c r="A57" s="97"/>
      <c r="B57" s="97" t="str">
        <f>'Chiusura di cassa'!D50</f>
        <v>AMEX</v>
      </c>
      <c r="C57" s="97"/>
      <c r="D57" s="97"/>
      <c r="E57" s="105"/>
      <c r="F57" s="113">
        <f>'Chiusura di cassa'!G50</f>
        <v>0</v>
      </c>
      <c r="G57" s="97"/>
      <c r="H57" s="112" t="str">
        <f>'Chiusura di cassa'!L17</f>
        <v>MOTIVO DIFFERENZE:</v>
      </c>
      <c r="I57" s="97"/>
      <c r="J57" s="97"/>
      <c r="K57" s="97"/>
    </row>
    <row r="58" spans="1:11" x14ac:dyDescent="0.25">
      <c r="A58" s="97"/>
      <c r="B58" s="97" t="str">
        <f>'Chiusura di cassa'!D51</f>
        <v>AMERICAN EXPRESS</v>
      </c>
      <c r="C58" s="97"/>
      <c r="D58" s="97"/>
      <c r="E58" s="105"/>
      <c r="F58" s="113">
        <f>'Chiusura di cassa'!G51</f>
        <v>0</v>
      </c>
      <c r="G58" s="97"/>
      <c r="H58" s="198">
        <f>'Chiusura di cassa'!L19</f>
        <v>0</v>
      </c>
      <c r="I58" s="199"/>
      <c r="J58" s="199"/>
      <c r="K58" s="200"/>
    </row>
    <row r="59" spans="1:11" x14ac:dyDescent="0.25">
      <c r="A59" s="97"/>
      <c r="B59" s="97" t="str">
        <f>'Chiusura di cassa'!D52</f>
        <v>ICCREA</v>
      </c>
      <c r="C59" s="97"/>
      <c r="D59" s="97"/>
      <c r="E59" s="105"/>
      <c r="F59" s="113">
        <f>'Chiusura di cassa'!G52</f>
        <v>0</v>
      </c>
      <c r="G59" s="97"/>
      <c r="H59" s="201"/>
      <c r="I59" s="202"/>
      <c r="J59" s="202"/>
      <c r="K59" s="203"/>
    </row>
    <row r="60" spans="1:11" x14ac:dyDescent="0.25">
      <c r="A60" s="97"/>
      <c r="B60" s="97" t="str">
        <f>'Chiusura di cassa'!D53</f>
        <v>ALTRO</v>
      </c>
      <c r="C60" s="97"/>
      <c r="D60" s="97"/>
      <c r="E60" s="105"/>
      <c r="F60" s="113">
        <f>'Chiusura di cassa'!G53</f>
        <v>0</v>
      </c>
      <c r="G60" s="97"/>
      <c r="H60" s="201"/>
      <c r="I60" s="202"/>
      <c r="J60" s="202"/>
      <c r="K60" s="203"/>
    </row>
    <row r="61" spans="1:11" x14ac:dyDescent="0.25">
      <c r="A61" s="97"/>
      <c r="B61" s="97" t="str">
        <f>'Chiusura di cassa'!D54</f>
        <v>PAGAPIANO PRIMA RATA</v>
      </c>
      <c r="C61" s="97"/>
      <c r="D61" s="97"/>
      <c r="E61" s="113"/>
      <c r="F61" s="113">
        <f>'Chiusura di cassa'!G54</f>
        <v>0</v>
      </c>
      <c r="G61" s="97"/>
      <c r="H61" s="204"/>
      <c r="I61" s="205"/>
      <c r="J61" s="205"/>
      <c r="K61" s="206"/>
    </row>
    <row r="62" spans="1:11" x14ac:dyDescent="0.25">
      <c r="B62" s="94" t="str">
        <f>'Chiusura di cassa'!D55</f>
        <v>PAGAPIANO CREDITO RESIDUO</v>
      </c>
      <c r="F62" s="132">
        <f>'Chiusura di cassa'!G55</f>
        <v>0</v>
      </c>
    </row>
  </sheetData>
  <sheetProtection password="E8B6" sheet="1" objects="1" scenarios="1"/>
  <mergeCells count="19">
    <mergeCell ref="G2:I2"/>
    <mergeCell ref="B15:E15"/>
    <mergeCell ref="B16:E16"/>
    <mergeCell ref="B17:E17"/>
    <mergeCell ref="B18:E18"/>
    <mergeCell ref="H11:J11"/>
    <mergeCell ref="H12:J12"/>
    <mergeCell ref="H13:J13"/>
    <mergeCell ref="H14:J14"/>
    <mergeCell ref="H15:J15"/>
    <mergeCell ref="H16:J16"/>
    <mergeCell ref="H17:J17"/>
    <mergeCell ref="H18:J18"/>
    <mergeCell ref="B11:E11"/>
    <mergeCell ref="B12:E12"/>
    <mergeCell ref="B13:E13"/>
    <mergeCell ref="B14:E14"/>
    <mergeCell ref="B10:F10"/>
    <mergeCell ref="H58:K6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6</vt:i4>
      </vt:variant>
    </vt:vector>
  </HeadingPairs>
  <TitlesOfParts>
    <vt:vector size="12" baseType="lpstr">
      <vt:lpstr>Chiusura di cassa</vt:lpstr>
      <vt:lpstr>Dettaglio Scontrini</vt:lpstr>
      <vt:lpstr>Lettura POS</vt:lpstr>
      <vt:lpstr>Lettura Stampante</vt:lpstr>
      <vt:lpstr>Totali Fatture</vt:lpstr>
      <vt:lpstr>Stampa</vt:lpstr>
      <vt:lpstr>Banconote</vt:lpstr>
      <vt:lpstr>Economico</vt:lpstr>
      <vt:lpstr>Finanziario</vt:lpstr>
      <vt:lpstr>Monete</vt:lpstr>
      <vt:lpstr>MotivoDifferenza</vt:lpstr>
      <vt:lpstr>Tender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Utente</cp:lastModifiedBy>
  <cp:lastPrinted>2019-04-23T13:01:38Z</cp:lastPrinted>
  <dcterms:created xsi:type="dcterms:W3CDTF">2016-06-07T17:09:34Z</dcterms:created>
  <dcterms:modified xsi:type="dcterms:W3CDTF">2021-07-16T13:23:43Z</dcterms:modified>
</cp:coreProperties>
</file>